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3"/>
  </bookViews>
  <sheets>
    <sheet name="Question 1" sheetId="1" r:id="rId1"/>
    <sheet name="Solution 1" sheetId="2" r:id="rId2"/>
    <sheet name="Question 2" sheetId="3" r:id="rId3"/>
    <sheet name="Solution 2" sheetId="4" r:id="rId4"/>
  </sheets>
  <definedNames/>
  <calcPr fullCalcOnLoad="1"/>
</workbook>
</file>

<file path=xl/sharedStrings.xml><?xml version="1.0" encoding="utf-8"?>
<sst xmlns="http://schemas.openxmlformats.org/spreadsheetml/2006/main" count="120" uniqueCount="87">
  <si>
    <t>Portfolio</t>
  </si>
  <si>
    <t>Benchmark</t>
  </si>
  <si>
    <t>PRICES</t>
  </si>
  <si>
    <t>SMB</t>
  </si>
  <si>
    <t>HML</t>
  </si>
  <si>
    <t>PR1YR</t>
  </si>
  <si>
    <t>Adj R squared</t>
  </si>
  <si>
    <t>Beta vector</t>
  </si>
  <si>
    <t>t-stat</t>
  </si>
  <si>
    <t>is the return on value weighted portfolios for size</t>
  </si>
  <si>
    <t>is the return on value weighted portfolios for book to market equity</t>
  </si>
  <si>
    <t>According to a research elaborated by your quant team, the returns of your portfolio</t>
  </si>
  <si>
    <t>can be explained by 3 factors, as in the table below.</t>
  </si>
  <si>
    <t>3-factor model</t>
  </si>
  <si>
    <t>Below are reported the daily prices of your portfolio and of the benchmark portfolio.</t>
  </si>
  <si>
    <t>Question 1</t>
  </si>
  <si>
    <r>
      <t xml:space="preserve">a) </t>
    </r>
    <r>
      <rPr>
        <sz val="10"/>
        <rFont val="Arial"/>
        <family val="0"/>
      </rPr>
      <t>Calculate the daily returns of your portfolio and of the benchmark portfolio</t>
    </r>
  </si>
  <si>
    <r>
      <t>b)</t>
    </r>
    <r>
      <rPr>
        <sz val="10"/>
        <rFont val="Arial"/>
        <family val="0"/>
      </rPr>
      <t xml:space="preserve"> Calculate the active returns</t>
    </r>
  </si>
  <si>
    <r>
      <t xml:space="preserve">c) </t>
    </r>
    <r>
      <rPr>
        <sz val="10"/>
        <rFont val="Arial"/>
        <family val="0"/>
      </rPr>
      <t>Can you calculate the residual returns with the data your quant team has provided you with?</t>
    </r>
  </si>
  <si>
    <r>
      <t>f)</t>
    </r>
    <r>
      <rPr>
        <sz val="10"/>
        <rFont val="Arial"/>
        <family val="0"/>
      </rPr>
      <t xml:space="preserve"> Is the model good at explaining your portfolio returns? Why?</t>
    </r>
  </si>
  <si>
    <r>
      <t>g)</t>
    </r>
    <r>
      <rPr>
        <sz val="10"/>
        <rFont val="Arial"/>
        <family val="0"/>
      </rPr>
      <t xml:space="preserve"> What factors are significant at explaining the portfolio returns?</t>
    </r>
  </si>
  <si>
    <r>
      <t>h)</t>
    </r>
    <r>
      <rPr>
        <sz val="10"/>
        <rFont val="Arial"/>
        <family val="0"/>
      </rPr>
      <t xml:space="preserve"> What would happen if the beta of the HML factor was -0.21 and its t-stat -4.11? Would it be significant?</t>
    </r>
  </si>
  <si>
    <t>Question 2</t>
  </si>
  <si>
    <t>Below are the prices relative to two portfolios and to the benchmark</t>
  </si>
  <si>
    <t>Calculate active and residual returns for the two portfolios</t>
  </si>
  <si>
    <t>Jensen's alpha</t>
  </si>
  <si>
    <t>Sharpe ratio</t>
  </si>
  <si>
    <t>Treynor ratio</t>
  </si>
  <si>
    <t>Information ratio</t>
  </si>
  <si>
    <t>Which portfolio has performed better?</t>
  </si>
  <si>
    <t>prices</t>
  </si>
  <si>
    <t>Portfolio A</t>
  </si>
  <si>
    <t>Portfolio B</t>
  </si>
  <si>
    <r>
      <t xml:space="preserve">a) </t>
    </r>
    <r>
      <rPr>
        <sz val="10"/>
        <rFont val="Arial"/>
        <family val="0"/>
      </rPr>
      <t>On the basis of the following computations:</t>
    </r>
  </si>
  <si>
    <t>RETURNS</t>
  </si>
  <si>
    <t>Active Returns</t>
  </si>
  <si>
    <t>A</t>
  </si>
  <si>
    <t>B</t>
  </si>
  <si>
    <t>C</t>
  </si>
  <si>
    <t>D</t>
  </si>
  <si>
    <t>RESIDUAL RETURNS</t>
  </si>
  <si>
    <t>No, it is not possible.</t>
  </si>
  <si>
    <t>E</t>
  </si>
  <si>
    <t>The higher this risk, as determined by beta, the higher the expected returns.</t>
  </si>
  <si>
    <t>F</t>
  </si>
  <si>
    <t>Very good, as expressed by the Adjusted R squared</t>
  </si>
  <si>
    <t>G</t>
  </si>
  <si>
    <t>H</t>
  </si>
  <si>
    <t>Yes, it would</t>
  </si>
  <si>
    <t>ACTIVE RETURNS</t>
  </si>
  <si>
    <t>BETA</t>
  </si>
  <si>
    <t>Risk Free</t>
  </si>
  <si>
    <t>Yearly</t>
  </si>
  <si>
    <t>Daily</t>
  </si>
  <si>
    <t>Jensen's Alpha</t>
  </si>
  <si>
    <t>Variance</t>
  </si>
  <si>
    <t>Standard Deviation</t>
  </si>
  <si>
    <t>Mean returns</t>
  </si>
  <si>
    <t>EXCESS RETURNS</t>
  </si>
  <si>
    <r>
      <t>d)</t>
    </r>
    <r>
      <rPr>
        <sz val="10"/>
        <rFont val="Arial"/>
        <family val="0"/>
      </rPr>
      <t xml:space="preserve"> What if you were to consider a one-factor model, where the factor being considered is 'benchmark returns' and its beta was equal to 0.83? </t>
    </r>
  </si>
  <si>
    <t>A return on an investment that is independent of the investment's benchmark. It is calculated as follows:</t>
  </si>
  <si>
    <t>Residual return = Excess return - (Benchmark's excess return * beta).</t>
  </si>
  <si>
    <t>A return on an investment that is dependent of the investment's benchmark. It is calculated as follows:</t>
  </si>
  <si>
    <t xml:space="preserve">Active return = Portfolio return - Benchmark's  return </t>
  </si>
  <si>
    <t>.</t>
  </si>
  <si>
    <t>is the return on value weighted portfolios for 1-year momentum in stock returns  (Jegadeesh and  Titman)</t>
  </si>
  <si>
    <t xml:space="preserve">Difference between the portfolio returns and the benchmark returns </t>
  </si>
  <si>
    <r>
      <rPr>
        <sz val="10"/>
        <color indexed="10"/>
        <rFont val="Arial"/>
        <family val="2"/>
      </rPr>
      <t xml:space="preserve">Information ratio: </t>
    </r>
    <r>
      <rPr>
        <sz val="10"/>
        <rFont val="Arial"/>
        <family val="2"/>
      </rPr>
      <t>Appraisal ratio and is defined as expected</t>
    </r>
    <r>
      <rPr>
        <sz val="10"/>
        <color indexed="10"/>
        <rFont val="Arial"/>
        <family val="2"/>
      </rPr>
      <t xml:space="preserve"> active return divided by tracking error</t>
    </r>
    <r>
      <rPr>
        <sz val="10"/>
        <rFont val="Arial"/>
        <family val="2"/>
      </rPr>
      <t xml:space="preserve">, where active return </t>
    </r>
  </si>
  <si>
    <t xml:space="preserve">is the difference between the return of the security and the return of a selected benchmark index, and tracking error is the </t>
  </si>
  <si>
    <t>standard deviation of the active return.</t>
  </si>
  <si>
    <r>
      <t>e)</t>
    </r>
    <r>
      <rPr>
        <sz val="10"/>
        <rFont val="Arial"/>
        <family val="0"/>
      </rPr>
      <t xml:space="preserve"> What does residual alpha mean in this case? Would you trust the model produced by your quant team if you didn't believe in market efficiency? </t>
    </r>
  </si>
  <si>
    <t>Why?</t>
  </si>
  <si>
    <r>
      <t>Residual alpha is the</t>
    </r>
    <r>
      <rPr>
        <sz val="10"/>
        <color indexed="10"/>
        <rFont val="Arial"/>
        <family val="2"/>
      </rPr>
      <t xml:space="preserve"> difference between the portfolio returns and the benchmark returns</t>
    </r>
    <r>
      <rPr>
        <sz val="10"/>
        <rFont val="Arial"/>
        <family val="0"/>
      </rPr>
      <t xml:space="preserve"> taking into account the relative level </t>
    </r>
  </si>
  <si>
    <t>of risk of the portfolio compared to the benchmark.</t>
  </si>
  <si>
    <t xml:space="preserve">The concept of market efficiency states that it should not be possible to consistently achieve superior returns by applying </t>
  </si>
  <si>
    <t>a common investment strategy. A portfolio manager does not believe in market efficiency: in other words, the returns he is able</t>
  </si>
  <si>
    <t xml:space="preserve"> to produce depend just on his personal skills and on his capability to apply a particular investment strategy.</t>
  </si>
  <si>
    <t>For a EMH believer, superior returns can be explained by peculiar investment factors: for example, had the portfolio manager</t>
  </si>
  <si>
    <t xml:space="preserve"> achieved higher returns by investing in high beta stocks, for the portfolio manager the performance should be attributed to his </t>
  </si>
  <si>
    <t xml:space="preserve">superior stock picking skills, while the EMH believer would argue that the performance has been produced only thanks </t>
  </si>
  <si>
    <t>to the higher risk profile of the investment.</t>
  </si>
  <si>
    <t xml:space="preserve">Size and momentum are definitely significant, book to market depending on the level of statistical </t>
  </si>
  <si>
    <t>significance that we are willing to accept</t>
  </si>
  <si>
    <t>Assume an yearly risk-free rate of return of 2%</t>
  </si>
  <si>
    <t>variance, standard deviation</t>
  </si>
  <si>
    <t>However, looking at other measures - IR for instance - portfolio B is to be preferred.</t>
  </si>
  <si>
    <r>
      <rPr>
        <sz val="10"/>
        <color indexed="10"/>
        <rFont val="Arial"/>
        <family val="2"/>
      </rPr>
      <t xml:space="preserve">Portfolio A </t>
    </r>
    <r>
      <rPr>
        <sz val="10"/>
        <rFont val="Arial"/>
        <family val="2"/>
      </rPr>
      <t xml:space="preserve">has performed better in terms of mean return and standard deviation.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</si>
</sst>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%"/>
    <numFmt numFmtId="173" formatCode="0.0%"/>
    <numFmt numFmtId="174" formatCode="0.0000000000000000%"/>
    <numFmt numFmtId="175" formatCode="0.0000"/>
    <numFmt numFmtId="176" formatCode="0.000000"/>
    <numFmt numFmtId="177" formatCode="0.00000000"/>
    <numFmt numFmtId="178" formatCode="0.0000000"/>
    <numFmt numFmtId="179" formatCode="0.00000"/>
    <numFmt numFmtId="180" formatCode="0.00000000000000000%"/>
    <numFmt numFmtId="181" formatCode="0.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0.000000%"/>
    <numFmt numFmtId="191" formatCode="0.00000%"/>
    <numFmt numFmtId="192" formatCode="0.000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0" fontId="0" fillId="0" borderId="0" xfId="57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72" fontId="0" fillId="0" borderId="0" xfId="57" applyNumberFormat="1" applyFont="1" applyBorder="1" applyAlignment="1">
      <alignment/>
    </xf>
    <xf numFmtId="14" fontId="0" fillId="0" borderId="0" xfId="0" applyNumberFormat="1" applyBorder="1" applyAlignment="1">
      <alignment/>
    </xf>
    <xf numFmtId="10" fontId="0" fillId="0" borderId="10" xfId="57" applyNumberFormat="1" applyFont="1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0" fillId="0" borderId="10" xfId="57" applyNumberFormat="1" applyFont="1" applyBorder="1" applyAlignment="1">
      <alignment horizontal="left" indent="2"/>
    </xf>
    <xf numFmtId="172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72" fontId="0" fillId="0" borderId="10" xfId="57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9" fillId="0" borderId="0" xfId="0" applyFont="1" applyAlignment="1">
      <alignment horizontal="left" indent="3"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7"/>
  <sheetViews>
    <sheetView showGridLines="0" zoomScalePageLayoutView="0" workbookViewId="0" topLeftCell="A516">
      <selection activeCell="A31" sqref="A31"/>
    </sheetView>
  </sheetViews>
  <sheetFormatPr defaultColWidth="9.140625" defaultRowHeight="12.75"/>
  <cols>
    <col min="1" max="1" width="10.140625" style="0" bestFit="1" customWidth="1"/>
    <col min="3" max="3" width="10.421875" style="0" bestFit="1" customWidth="1"/>
    <col min="4" max="4" width="12.7109375" style="0" customWidth="1"/>
    <col min="5" max="5" width="15.28125" style="0" customWidth="1"/>
    <col min="6" max="6" width="7.8515625" style="0" bestFit="1" customWidth="1"/>
    <col min="7" max="7" width="9.7109375" style="0" customWidth="1"/>
    <col min="9" max="9" width="10.140625" style="0" bestFit="1" customWidth="1"/>
    <col min="11" max="11" width="11.421875" style="0" customWidth="1"/>
    <col min="14" max="14" width="10.8515625" style="0" customWidth="1"/>
    <col min="18" max="18" width="13.00390625" style="0" customWidth="1"/>
    <col min="19" max="19" width="13.140625" style="0" customWidth="1"/>
  </cols>
  <sheetData>
    <row r="1" ht="12.75">
      <c r="A1" s="8" t="s">
        <v>15</v>
      </c>
    </row>
    <row r="2" ht="12.75">
      <c r="A2" t="s">
        <v>14</v>
      </c>
    </row>
    <row r="3" ht="12.75">
      <c r="A3" t="s">
        <v>11</v>
      </c>
    </row>
    <row r="4" ht="12.75">
      <c r="A4" t="s">
        <v>12</v>
      </c>
    </row>
    <row r="6" ht="12.75">
      <c r="A6" t="s">
        <v>13</v>
      </c>
    </row>
    <row r="8" spans="1:5" ht="12.75">
      <c r="A8" s="2"/>
      <c r="B8" s="2" t="s">
        <v>3</v>
      </c>
      <c r="C8" s="2" t="s">
        <v>4</v>
      </c>
      <c r="D8" s="2" t="s">
        <v>5</v>
      </c>
      <c r="E8" s="2" t="s">
        <v>6</v>
      </c>
    </row>
    <row r="9" spans="1:5" ht="12.75">
      <c r="A9" s="2" t="s">
        <v>7</v>
      </c>
      <c r="B9" s="2">
        <v>0.72</v>
      </c>
      <c r="C9" s="2">
        <v>-0.07</v>
      </c>
      <c r="D9" s="2">
        <v>0.33</v>
      </c>
      <c r="E9" s="2">
        <v>0.891</v>
      </c>
    </row>
    <row r="10" spans="1:5" ht="12.75">
      <c r="A10" s="2" t="s">
        <v>8</v>
      </c>
      <c r="B10" s="6">
        <v>19.95</v>
      </c>
      <c r="C10" s="2">
        <v>-1.65</v>
      </c>
      <c r="D10" s="2">
        <v>11.53</v>
      </c>
      <c r="E10" s="2"/>
    </row>
    <row r="12" spans="1:2" ht="12.75">
      <c r="A12" t="s">
        <v>3</v>
      </c>
      <c r="B12" t="s">
        <v>9</v>
      </c>
    </row>
    <row r="13" spans="1:2" ht="12.75">
      <c r="A13" t="s">
        <v>4</v>
      </c>
      <c r="B13" t="s">
        <v>10</v>
      </c>
    </row>
    <row r="14" spans="1:2" ht="12.75">
      <c r="A14" t="s">
        <v>5</v>
      </c>
      <c r="B14" s="35" t="s">
        <v>65</v>
      </c>
    </row>
    <row r="15" ht="12.75">
      <c r="B15" s="35" t="s">
        <v>64</v>
      </c>
    </row>
    <row r="16" ht="12.75">
      <c r="A16" s="8" t="s">
        <v>16</v>
      </c>
    </row>
    <row r="18" ht="12.75">
      <c r="A18" s="8" t="s">
        <v>17</v>
      </c>
    </row>
    <row r="19" ht="12.75">
      <c r="A19" s="32" t="s">
        <v>62</v>
      </c>
    </row>
    <row r="20" ht="12.75">
      <c r="A20" s="32" t="s">
        <v>63</v>
      </c>
    </row>
    <row r="21" ht="12.75">
      <c r="A21" s="8" t="s">
        <v>18</v>
      </c>
    </row>
    <row r="22" spans="1:9" ht="12.75">
      <c r="A22" s="32" t="s">
        <v>60</v>
      </c>
      <c r="B22" s="33"/>
      <c r="C22" s="33"/>
      <c r="D22" s="33"/>
      <c r="E22" s="33"/>
      <c r="F22" s="33"/>
      <c r="G22" s="33"/>
      <c r="H22" s="33"/>
      <c r="I22" s="33"/>
    </row>
    <row r="23" spans="1:6" ht="12.75">
      <c r="A23" s="32" t="s">
        <v>61</v>
      </c>
      <c r="B23" s="33"/>
      <c r="C23" s="33"/>
      <c r="D23" s="33"/>
      <c r="E23" s="33"/>
      <c r="F23" s="33"/>
    </row>
    <row r="25" ht="12.75">
      <c r="A25" s="8" t="s">
        <v>59</v>
      </c>
    </row>
    <row r="26" ht="12.75">
      <c r="A26" s="8"/>
    </row>
    <row r="27" ht="12.75">
      <c r="A27" s="8" t="s">
        <v>70</v>
      </c>
    </row>
    <row r="28" ht="12.75">
      <c r="A28" s="8" t="s">
        <v>71</v>
      </c>
    </row>
    <row r="29" ht="12.75">
      <c r="A29" s="33" t="s">
        <v>66</v>
      </c>
    </row>
    <row r="30" ht="12.75">
      <c r="A30" s="33"/>
    </row>
    <row r="31" ht="12.75">
      <c r="A31" s="8" t="s">
        <v>19</v>
      </c>
    </row>
    <row r="32" ht="12.75">
      <c r="A32" s="8"/>
    </row>
    <row r="33" ht="12.75">
      <c r="A33" s="8" t="s">
        <v>20</v>
      </c>
    </row>
    <row r="34" ht="12.75">
      <c r="A34" s="8"/>
    </row>
    <row r="35" ht="12.75">
      <c r="A35" s="8" t="s">
        <v>21</v>
      </c>
    </row>
    <row r="38" spans="2:7" ht="12.75">
      <c r="B38" s="28" t="s">
        <v>2</v>
      </c>
      <c r="C38" s="28"/>
      <c r="D38" s="29"/>
      <c r="E38" s="29"/>
      <c r="F38" s="29"/>
      <c r="G38" s="29"/>
    </row>
    <row r="39" spans="1:7" ht="12.75">
      <c r="A39" s="2"/>
      <c r="B39" s="2" t="s">
        <v>0</v>
      </c>
      <c r="C39" s="2" t="s">
        <v>1</v>
      </c>
      <c r="D39" s="1"/>
      <c r="E39" s="1"/>
      <c r="F39" s="1"/>
      <c r="G39" s="7"/>
    </row>
    <row r="40" spans="1:7" ht="12.75">
      <c r="A40" s="3">
        <v>39749</v>
      </c>
      <c r="B40" s="2">
        <v>131.8</v>
      </c>
      <c r="C40" s="2">
        <v>3926.4</v>
      </c>
      <c r="D40" s="1"/>
      <c r="E40" s="1"/>
      <c r="F40" s="1"/>
      <c r="G40" s="1"/>
    </row>
    <row r="41" spans="1:7" ht="12.75">
      <c r="A41" s="3">
        <v>39750</v>
      </c>
      <c r="B41" s="2">
        <v>138.1</v>
      </c>
      <c r="C41" s="2">
        <v>4242.5</v>
      </c>
      <c r="D41" s="4"/>
      <c r="E41" s="4"/>
      <c r="F41" s="5"/>
      <c r="G41" s="5"/>
    </row>
    <row r="42" spans="1:7" ht="12.75">
      <c r="A42" s="3">
        <v>39751</v>
      </c>
      <c r="B42" s="2">
        <v>142.1</v>
      </c>
      <c r="C42" s="2">
        <v>4291.6</v>
      </c>
      <c r="D42" s="4"/>
      <c r="E42" s="4"/>
      <c r="F42" s="5"/>
      <c r="G42" s="5"/>
    </row>
    <row r="43" spans="1:7" ht="13.5" customHeight="1">
      <c r="A43" s="3">
        <v>39752</v>
      </c>
      <c r="B43" s="2">
        <v>115.1</v>
      </c>
      <c r="C43" s="2">
        <v>4377.3</v>
      </c>
      <c r="D43" s="4"/>
      <c r="E43" s="4"/>
      <c r="F43" s="5"/>
      <c r="G43" s="5"/>
    </row>
    <row r="44" spans="1:7" ht="13.5" customHeight="1">
      <c r="A44" s="3">
        <v>39755</v>
      </c>
      <c r="B44" s="2">
        <v>116.8</v>
      </c>
      <c r="C44" s="2">
        <v>4443.3</v>
      </c>
      <c r="D44" s="4"/>
      <c r="E44" s="4"/>
      <c r="F44" s="5"/>
      <c r="G44" s="5"/>
    </row>
    <row r="45" spans="1:7" ht="13.5" customHeight="1">
      <c r="A45" s="3">
        <v>39756</v>
      </c>
      <c r="B45" s="2">
        <v>125</v>
      </c>
      <c r="C45" s="2">
        <v>4639.5</v>
      </c>
      <c r="D45" s="4"/>
      <c r="E45" s="4"/>
      <c r="F45" s="5"/>
      <c r="G45" s="5"/>
    </row>
    <row r="46" spans="1:7" ht="12.75">
      <c r="A46" s="3">
        <v>39757</v>
      </c>
      <c r="B46" s="2">
        <v>126.3</v>
      </c>
      <c r="C46" s="2">
        <v>4530.7</v>
      </c>
      <c r="D46" s="4"/>
      <c r="E46" s="4"/>
      <c r="F46" s="5"/>
      <c r="G46" s="5"/>
    </row>
    <row r="47" spans="1:7" ht="12.75">
      <c r="A47" s="3">
        <v>39758</v>
      </c>
      <c r="B47" s="2">
        <v>114.9</v>
      </c>
      <c r="C47" s="2">
        <v>4272.4</v>
      </c>
      <c r="D47" s="4"/>
      <c r="E47" s="4"/>
      <c r="F47" s="5"/>
      <c r="G47" s="5"/>
    </row>
    <row r="48" spans="1:7" ht="12.75">
      <c r="A48" s="3">
        <v>39759</v>
      </c>
      <c r="B48" s="2">
        <v>114.9</v>
      </c>
      <c r="C48" s="2">
        <v>4365</v>
      </c>
      <c r="D48" s="4"/>
      <c r="E48" s="4"/>
      <c r="F48" s="5"/>
      <c r="G48" s="5"/>
    </row>
    <row r="49" spans="1:7" ht="12.75">
      <c r="A49" s="3">
        <v>39762</v>
      </c>
      <c r="B49" s="2">
        <v>112.6</v>
      </c>
      <c r="C49" s="2">
        <v>4403.9</v>
      </c>
      <c r="D49" s="4"/>
      <c r="E49" s="4"/>
      <c r="F49" s="5"/>
      <c r="G49" s="5"/>
    </row>
    <row r="50" spans="1:7" ht="12.75">
      <c r="A50" s="3">
        <v>39763</v>
      </c>
      <c r="B50" s="2">
        <v>110</v>
      </c>
      <c r="C50" s="2">
        <v>4246.7</v>
      </c>
      <c r="D50" s="4"/>
      <c r="E50" s="4"/>
      <c r="F50" s="5"/>
      <c r="G50" s="5"/>
    </row>
    <row r="51" spans="1:7" ht="12.75">
      <c r="A51" s="3">
        <v>39764</v>
      </c>
      <c r="B51" s="2">
        <v>112.5</v>
      </c>
      <c r="C51" s="2">
        <v>4182</v>
      </c>
      <c r="D51" s="4"/>
      <c r="E51" s="4"/>
      <c r="F51" s="5"/>
      <c r="G51" s="5"/>
    </row>
    <row r="52" spans="1:7" ht="12.75">
      <c r="A52" s="3">
        <v>39765</v>
      </c>
      <c r="B52" s="2">
        <v>122.5</v>
      </c>
      <c r="C52" s="2">
        <v>4169.2</v>
      </c>
      <c r="D52" s="4"/>
      <c r="E52" s="4"/>
      <c r="F52" s="5"/>
      <c r="G52" s="5"/>
    </row>
    <row r="53" spans="1:7" ht="12.75">
      <c r="A53" s="3">
        <v>39766</v>
      </c>
      <c r="B53" s="2">
        <v>126</v>
      </c>
      <c r="C53" s="2">
        <v>4233</v>
      </c>
      <c r="D53" s="4"/>
      <c r="E53" s="4"/>
      <c r="F53" s="5"/>
      <c r="G53" s="5"/>
    </row>
    <row r="54" spans="1:7" ht="12.75">
      <c r="A54" s="3">
        <v>39769</v>
      </c>
      <c r="B54" s="2">
        <v>120</v>
      </c>
      <c r="C54" s="2">
        <v>4132.2</v>
      </c>
      <c r="D54" s="4"/>
      <c r="E54" s="4"/>
      <c r="F54" s="5"/>
      <c r="G54" s="5"/>
    </row>
    <row r="55" spans="1:7" ht="12.75">
      <c r="A55" s="3">
        <v>39770</v>
      </c>
      <c r="B55" s="2">
        <v>121.4</v>
      </c>
      <c r="C55" s="2">
        <v>4208.5</v>
      </c>
      <c r="D55" s="4"/>
      <c r="E55" s="4"/>
      <c r="F55" s="5"/>
      <c r="G55" s="5"/>
    </row>
    <row r="56" spans="1:7" ht="12.75">
      <c r="A56" s="3">
        <v>39771</v>
      </c>
      <c r="B56" s="2">
        <v>125.2</v>
      </c>
      <c r="C56" s="2">
        <v>4005.7</v>
      </c>
      <c r="D56" s="4"/>
      <c r="E56" s="4"/>
      <c r="F56" s="5"/>
      <c r="G56" s="5"/>
    </row>
    <row r="57" spans="1:7" ht="12.75">
      <c r="A57" s="3">
        <v>39772</v>
      </c>
      <c r="B57" s="2">
        <v>126.3</v>
      </c>
      <c r="C57" s="2">
        <v>3875</v>
      </c>
      <c r="D57" s="4"/>
      <c r="E57" s="4"/>
      <c r="F57" s="5"/>
      <c r="G57" s="5"/>
    </row>
    <row r="58" spans="1:7" ht="12.75">
      <c r="A58" s="3">
        <v>39773</v>
      </c>
      <c r="B58" s="2">
        <v>122.4</v>
      </c>
      <c r="C58" s="2">
        <v>3781</v>
      </c>
      <c r="D58" s="4"/>
      <c r="E58" s="4"/>
      <c r="F58" s="5"/>
      <c r="G58" s="5"/>
    </row>
    <row r="59" spans="1:7" ht="12.75">
      <c r="A59" s="3">
        <v>39776</v>
      </c>
      <c r="B59" s="2">
        <v>135.3</v>
      </c>
      <c r="C59" s="2">
        <v>4153</v>
      </c>
      <c r="D59" s="4"/>
      <c r="E59" s="4"/>
      <c r="F59" s="5"/>
      <c r="G59" s="5"/>
    </row>
    <row r="60" spans="1:7" ht="12.75">
      <c r="A60" s="3">
        <v>39777</v>
      </c>
      <c r="B60" s="2">
        <v>130.5</v>
      </c>
      <c r="C60" s="2">
        <v>4171.3</v>
      </c>
      <c r="D60" s="4"/>
      <c r="E60" s="4"/>
      <c r="F60" s="5"/>
      <c r="G60" s="5"/>
    </row>
    <row r="61" spans="1:7" ht="12.75">
      <c r="A61" s="3">
        <v>39778</v>
      </c>
      <c r="B61" s="2">
        <v>134.6</v>
      </c>
      <c r="C61" s="2">
        <v>4152.7</v>
      </c>
      <c r="D61" s="4"/>
      <c r="E61" s="4"/>
      <c r="F61" s="5"/>
      <c r="G61" s="5"/>
    </row>
    <row r="62" spans="1:7" ht="12.75">
      <c r="A62" s="3">
        <v>39779</v>
      </c>
      <c r="B62" s="2">
        <v>136.5</v>
      </c>
      <c r="C62" s="2">
        <v>4226.1</v>
      </c>
      <c r="D62" s="4"/>
      <c r="E62" s="4"/>
      <c r="F62" s="5"/>
      <c r="G62" s="5"/>
    </row>
    <row r="63" spans="1:7" ht="12.75">
      <c r="A63" s="3">
        <v>39780</v>
      </c>
      <c r="B63" s="2">
        <v>135.2</v>
      </c>
      <c r="C63" s="2">
        <v>4288</v>
      </c>
      <c r="D63" s="4"/>
      <c r="E63" s="4"/>
      <c r="F63" s="5"/>
      <c r="G63" s="5"/>
    </row>
    <row r="64" spans="1:7" ht="12.75">
      <c r="A64" s="3">
        <v>39783</v>
      </c>
      <c r="B64" s="2">
        <v>133.6</v>
      </c>
      <c r="C64" s="2">
        <v>4065.5</v>
      </c>
      <c r="D64" s="4"/>
      <c r="E64" s="4"/>
      <c r="F64" s="5"/>
      <c r="G64" s="5"/>
    </row>
    <row r="65" spans="1:7" ht="12.75">
      <c r="A65" s="3">
        <v>39784</v>
      </c>
      <c r="B65" s="2">
        <v>137.8</v>
      </c>
      <c r="C65" s="2">
        <v>4122.9</v>
      </c>
      <c r="D65" s="4"/>
      <c r="E65" s="4"/>
      <c r="F65" s="5"/>
      <c r="G65" s="5"/>
    </row>
    <row r="66" spans="1:7" ht="12.75">
      <c r="A66" s="3">
        <v>39785</v>
      </c>
      <c r="B66" s="2">
        <v>139.8</v>
      </c>
      <c r="C66" s="2">
        <v>4170</v>
      </c>
      <c r="D66" s="4"/>
      <c r="E66" s="4"/>
      <c r="F66" s="5"/>
      <c r="G66" s="5"/>
    </row>
    <row r="67" spans="1:7" ht="12.75">
      <c r="A67" s="3">
        <v>39786</v>
      </c>
      <c r="B67" s="2">
        <v>133.4</v>
      </c>
      <c r="C67" s="2">
        <v>4163.6</v>
      </c>
      <c r="D67" s="4"/>
      <c r="E67" s="4"/>
      <c r="F67" s="5"/>
      <c r="G67" s="5"/>
    </row>
    <row r="68" spans="1:7" ht="12.75">
      <c r="A68" s="3">
        <v>39787</v>
      </c>
      <c r="B68" s="2">
        <v>136.2</v>
      </c>
      <c r="C68" s="2">
        <v>4049.4</v>
      </c>
      <c r="D68" s="4"/>
      <c r="E68" s="4"/>
      <c r="F68" s="5"/>
      <c r="G68" s="5"/>
    </row>
    <row r="69" spans="1:7" ht="12.75">
      <c r="A69" s="3">
        <v>39790</v>
      </c>
      <c r="B69" s="2">
        <v>141.6</v>
      </c>
      <c r="C69" s="2">
        <v>4300.1</v>
      </c>
      <c r="D69" s="4"/>
      <c r="E69" s="4"/>
      <c r="F69" s="5"/>
      <c r="G69" s="5"/>
    </row>
    <row r="70" spans="1:7" ht="12.75">
      <c r="A70" s="3">
        <v>39791</v>
      </c>
      <c r="B70" s="2">
        <v>143.5</v>
      </c>
      <c r="C70" s="2">
        <v>4381.3</v>
      </c>
      <c r="D70" s="4"/>
      <c r="E70" s="4"/>
      <c r="F70" s="5"/>
      <c r="G70" s="5"/>
    </row>
    <row r="71" spans="1:7" ht="12.75">
      <c r="A71" s="3">
        <v>39792</v>
      </c>
      <c r="B71" s="2">
        <v>140.5</v>
      </c>
      <c r="C71" s="2">
        <v>4367.3</v>
      </c>
      <c r="D71" s="4"/>
      <c r="E71" s="4"/>
      <c r="F71" s="5"/>
      <c r="G71" s="5"/>
    </row>
    <row r="72" spans="1:7" ht="12.75">
      <c r="A72" s="3">
        <v>39793</v>
      </c>
      <c r="B72" s="2">
        <v>138.7</v>
      </c>
      <c r="C72" s="2">
        <v>4388.7</v>
      </c>
      <c r="D72" s="4"/>
      <c r="E72" s="4"/>
      <c r="F72" s="5"/>
      <c r="G72" s="5"/>
    </row>
    <row r="73" spans="1:7" ht="12.75">
      <c r="A73" s="3">
        <v>39794</v>
      </c>
      <c r="B73" s="2">
        <v>137.7</v>
      </c>
      <c r="C73" s="2">
        <v>4280.4</v>
      </c>
      <c r="D73" s="4"/>
      <c r="E73" s="4"/>
      <c r="F73" s="5"/>
      <c r="G73" s="5"/>
    </row>
    <row r="74" spans="1:7" ht="12.75">
      <c r="A74" s="3">
        <v>39797</v>
      </c>
      <c r="B74" s="2">
        <v>137.7</v>
      </c>
      <c r="C74" s="2">
        <v>4277.6</v>
      </c>
      <c r="D74" s="4"/>
      <c r="E74" s="4"/>
      <c r="F74" s="5"/>
      <c r="G74" s="5"/>
    </row>
    <row r="75" spans="1:7" ht="12.75">
      <c r="A75" s="3">
        <v>39798</v>
      </c>
      <c r="B75" s="2">
        <v>140</v>
      </c>
      <c r="C75" s="2">
        <v>4309.1</v>
      </c>
      <c r="D75" s="4"/>
      <c r="E75" s="4"/>
      <c r="F75" s="5"/>
      <c r="G75" s="5"/>
    </row>
    <row r="76" spans="1:7" ht="12.75">
      <c r="A76" s="3">
        <v>39799</v>
      </c>
      <c r="B76" s="2">
        <v>141.1</v>
      </c>
      <c r="C76" s="2">
        <v>4324.2</v>
      </c>
      <c r="D76" s="4"/>
      <c r="E76" s="4"/>
      <c r="F76" s="5"/>
      <c r="G76" s="5"/>
    </row>
    <row r="77" spans="1:7" ht="12.75">
      <c r="A77" s="3">
        <v>39800</v>
      </c>
      <c r="B77" s="2">
        <v>142.2</v>
      </c>
      <c r="C77" s="2">
        <v>4330.7</v>
      </c>
      <c r="D77" s="4"/>
      <c r="E77" s="4"/>
      <c r="F77" s="5"/>
      <c r="G77" s="5"/>
    </row>
    <row r="78" spans="1:7" ht="12.75">
      <c r="A78" s="3">
        <v>39801</v>
      </c>
      <c r="B78" s="2">
        <v>141.5</v>
      </c>
      <c r="C78" s="2">
        <v>4286.9</v>
      </c>
      <c r="D78" s="4"/>
      <c r="E78" s="4"/>
      <c r="F78" s="5"/>
      <c r="G78" s="5"/>
    </row>
    <row r="79" spans="1:7" ht="12.75">
      <c r="A79" s="3">
        <v>39804</v>
      </c>
      <c r="B79" s="2">
        <v>140.4</v>
      </c>
      <c r="C79" s="2">
        <v>4249.2</v>
      </c>
      <c r="D79" s="4"/>
      <c r="E79" s="4"/>
      <c r="F79" s="5"/>
      <c r="G79" s="5"/>
    </row>
    <row r="80" spans="1:7" ht="12.75">
      <c r="A80" s="3">
        <v>39805</v>
      </c>
      <c r="B80" s="2">
        <v>139.8</v>
      </c>
      <c r="C80" s="2">
        <v>4256</v>
      </c>
      <c r="D80" s="4"/>
      <c r="E80" s="4"/>
      <c r="F80" s="5"/>
      <c r="G80" s="5"/>
    </row>
    <row r="81" spans="1:7" ht="12.75">
      <c r="A81" s="3">
        <v>39806</v>
      </c>
      <c r="B81" s="2">
        <v>131.5</v>
      </c>
      <c r="C81" s="2">
        <v>4216.6</v>
      </c>
      <c r="D81" s="4"/>
      <c r="E81" s="4"/>
      <c r="F81" s="5"/>
      <c r="G81" s="5"/>
    </row>
    <row r="82" spans="1:7" ht="12.75">
      <c r="A82" s="3">
        <v>39811</v>
      </c>
      <c r="B82" s="2">
        <v>133.5</v>
      </c>
      <c r="C82" s="2">
        <v>4319.4</v>
      </c>
      <c r="D82" s="4"/>
      <c r="E82" s="4"/>
      <c r="F82" s="5"/>
      <c r="G82" s="5"/>
    </row>
    <row r="83" spans="1:7" ht="12.75">
      <c r="A83" s="3">
        <v>39812</v>
      </c>
      <c r="B83" s="2">
        <v>137.2</v>
      </c>
      <c r="C83" s="2">
        <v>4392.7</v>
      </c>
      <c r="D83" s="4"/>
      <c r="E83" s="4"/>
      <c r="F83" s="5"/>
      <c r="G83" s="5"/>
    </row>
    <row r="84" spans="1:7" ht="12.75">
      <c r="A84" s="3">
        <v>39813</v>
      </c>
      <c r="B84" s="2">
        <v>135.2</v>
      </c>
      <c r="C84" s="2">
        <v>4434.2</v>
      </c>
      <c r="D84" s="4"/>
      <c r="E84" s="4"/>
      <c r="F84" s="5"/>
      <c r="G84" s="5"/>
    </row>
    <row r="85" spans="1:7" ht="12.75">
      <c r="A85" s="3">
        <v>39815</v>
      </c>
      <c r="B85" s="2">
        <v>141.4</v>
      </c>
      <c r="C85" s="2">
        <v>4561.8</v>
      </c>
      <c r="D85" s="4"/>
      <c r="E85" s="4"/>
      <c r="F85" s="5"/>
      <c r="G85" s="5"/>
    </row>
    <row r="86" spans="1:7" ht="12.75">
      <c r="A86" s="3">
        <v>39818</v>
      </c>
      <c r="B86" s="2">
        <v>140.8</v>
      </c>
      <c r="C86" s="2">
        <v>4579.6</v>
      </c>
      <c r="D86" s="4"/>
      <c r="E86" s="4"/>
      <c r="F86" s="5"/>
      <c r="G86" s="5"/>
    </row>
    <row r="87" spans="1:7" ht="12.75">
      <c r="A87" s="3">
        <v>39819</v>
      </c>
      <c r="B87" s="2">
        <v>143.3</v>
      </c>
      <c r="C87" s="2">
        <v>4638.9</v>
      </c>
      <c r="D87" s="4"/>
      <c r="E87" s="4"/>
      <c r="F87" s="5"/>
      <c r="G87" s="5"/>
    </row>
    <row r="88" spans="1:7" ht="12.75">
      <c r="A88" s="3">
        <v>39820</v>
      </c>
      <c r="B88" s="2">
        <v>140.5</v>
      </c>
      <c r="C88" s="2">
        <v>4507.5</v>
      </c>
      <c r="D88" s="4"/>
      <c r="E88" s="4"/>
      <c r="F88" s="5"/>
      <c r="G88" s="5"/>
    </row>
    <row r="89" spans="1:7" ht="12.75">
      <c r="A89" s="3">
        <v>39821</v>
      </c>
      <c r="B89" s="2">
        <v>137</v>
      </c>
      <c r="C89" s="2">
        <v>4505.4</v>
      </c>
      <c r="D89" s="4"/>
      <c r="E89" s="4"/>
      <c r="F89" s="5"/>
      <c r="G89" s="5"/>
    </row>
    <row r="90" spans="1:7" ht="12.75">
      <c r="A90" s="3">
        <v>39822</v>
      </c>
      <c r="B90" s="2">
        <v>137.7</v>
      </c>
      <c r="C90" s="2">
        <v>4448.5</v>
      </c>
      <c r="D90" s="4"/>
      <c r="E90" s="4"/>
      <c r="F90" s="5"/>
      <c r="G90" s="5"/>
    </row>
    <row r="91" spans="1:7" ht="12.75">
      <c r="A91" s="3">
        <v>39825</v>
      </c>
      <c r="B91" s="2">
        <v>134.6</v>
      </c>
      <c r="C91" s="2">
        <v>4426.2</v>
      </c>
      <c r="D91" s="4"/>
      <c r="E91" s="4"/>
      <c r="F91" s="5"/>
      <c r="G91" s="5"/>
    </row>
    <row r="92" spans="1:7" ht="12.75">
      <c r="A92" s="3">
        <v>39826</v>
      </c>
      <c r="B92" s="2">
        <v>131</v>
      </c>
      <c r="C92" s="2">
        <v>4399.1</v>
      </c>
      <c r="D92" s="4"/>
      <c r="E92" s="4"/>
      <c r="F92" s="5"/>
      <c r="G92" s="5"/>
    </row>
    <row r="93" spans="1:7" ht="12.75">
      <c r="A93" s="3">
        <v>39827</v>
      </c>
      <c r="B93" s="2">
        <v>127.7</v>
      </c>
      <c r="C93" s="2">
        <v>4180.6</v>
      </c>
      <c r="D93" s="4"/>
      <c r="E93" s="4"/>
      <c r="F93" s="5"/>
      <c r="G93" s="5"/>
    </row>
    <row r="94" spans="1:7" ht="12.75">
      <c r="A94" s="3">
        <v>39828</v>
      </c>
      <c r="B94" s="2">
        <v>122.4</v>
      </c>
      <c r="C94" s="2">
        <v>4121.1</v>
      </c>
      <c r="D94" s="4"/>
      <c r="E94" s="4"/>
      <c r="F94" s="5"/>
      <c r="G94" s="5"/>
    </row>
    <row r="95" spans="1:7" ht="12.75">
      <c r="A95" s="3">
        <v>39829</v>
      </c>
      <c r="B95" s="2">
        <v>122.6</v>
      </c>
      <c r="C95" s="2">
        <v>4147.1</v>
      </c>
      <c r="D95" s="4"/>
      <c r="E95" s="4"/>
      <c r="F95" s="5"/>
      <c r="G95" s="5"/>
    </row>
    <row r="96" spans="1:7" ht="12.75">
      <c r="A96" s="3">
        <v>39832</v>
      </c>
      <c r="B96" s="2">
        <v>120.5</v>
      </c>
      <c r="C96" s="2">
        <v>4108.5</v>
      </c>
      <c r="D96" s="4"/>
      <c r="E96" s="4"/>
      <c r="F96" s="5"/>
      <c r="G96" s="5"/>
    </row>
    <row r="97" spans="1:7" ht="12.75">
      <c r="A97" s="3">
        <v>39833</v>
      </c>
      <c r="B97" s="2">
        <v>119.8</v>
      </c>
      <c r="C97" s="2">
        <v>4091.4</v>
      </c>
      <c r="D97" s="4"/>
      <c r="E97" s="4"/>
      <c r="F97" s="5"/>
      <c r="G97" s="5"/>
    </row>
    <row r="98" spans="1:7" ht="12.75">
      <c r="A98" s="3">
        <v>39834</v>
      </c>
      <c r="B98" s="2">
        <v>123</v>
      </c>
      <c r="C98" s="2">
        <v>4059.9</v>
      </c>
      <c r="D98" s="4"/>
      <c r="E98" s="4"/>
      <c r="F98" s="5"/>
      <c r="G98" s="5"/>
    </row>
    <row r="99" spans="1:7" ht="12.75">
      <c r="A99" s="3">
        <v>39835</v>
      </c>
      <c r="B99" s="2">
        <v>111.8</v>
      </c>
      <c r="C99" s="2">
        <v>4052.2</v>
      </c>
      <c r="D99" s="4"/>
      <c r="E99" s="4"/>
      <c r="F99" s="5"/>
      <c r="G99" s="5"/>
    </row>
    <row r="100" spans="1:7" ht="12.75">
      <c r="A100" s="3">
        <v>39836</v>
      </c>
      <c r="B100" s="2">
        <v>110.2</v>
      </c>
      <c r="C100" s="2">
        <v>4052.5</v>
      </c>
      <c r="D100" s="4"/>
      <c r="E100" s="4"/>
      <c r="F100" s="5"/>
      <c r="G100" s="5"/>
    </row>
    <row r="101" spans="1:7" ht="12.75">
      <c r="A101" s="3">
        <v>39839</v>
      </c>
      <c r="B101" s="2">
        <v>109.1</v>
      </c>
      <c r="C101" s="2">
        <v>4209</v>
      </c>
      <c r="D101" s="4"/>
      <c r="E101" s="4"/>
      <c r="F101" s="5"/>
      <c r="G101" s="5"/>
    </row>
    <row r="102" spans="1:7" ht="12.75">
      <c r="A102" s="3">
        <v>39840</v>
      </c>
      <c r="B102" s="2">
        <v>108.5</v>
      </c>
      <c r="C102" s="2">
        <v>4194.4</v>
      </c>
      <c r="D102" s="4"/>
      <c r="E102" s="4"/>
      <c r="F102" s="5"/>
      <c r="G102" s="5"/>
    </row>
    <row r="103" spans="1:7" ht="12.75">
      <c r="A103" s="3">
        <v>39841</v>
      </c>
      <c r="B103" s="2">
        <v>108.8</v>
      </c>
      <c r="C103" s="2">
        <v>4295.2</v>
      </c>
      <c r="D103" s="4"/>
      <c r="E103" s="4"/>
      <c r="F103" s="5"/>
      <c r="G103" s="5"/>
    </row>
    <row r="104" spans="1:7" ht="12.75">
      <c r="A104" s="3">
        <v>39842</v>
      </c>
      <c r="B104" s="2">
        <v>106.1</v>
      </c>
      <c r="C104" s="2">
        <v>4190.1</v>
      </c>
      <c r="D104" s="4"/>
      <c r="E104" s="4"/>
      <c r="F104" s="5"/>
      <c r="G104" s="5"/>
    </row>
    <row r="105" spans="1:7" ht="12.75">
      <c r="A105" s="3">
        <v>39843</v>
      </c>
      <c r="B105" s="2">
        <v>104.9</v>
      </c>
      <c r="C105" s="2">
        <v>4149.6</v>
      </c>
      <c r="D105" s="4"/>
      <c r="E105" s="4"/>
      <c r="F105" s="5"/>
      <c r="G105" s="5"/>
    </row>
    <row r="106" spans="1:7" ht="12.75">
      <c r="A106" s="3">
        <v>39846</v>
      </c>
      <c r="B106" s="2">
        <v>103.8</v>
      </c>
      <c r="C106" s="2">
        <v>4077.8</v>
      </c>
      <c r="D106" s="4"/>
      <c r="E106" s="4"/>
      <c r="F106" s="5"/>
      <c r="G106" s="5"/>
    </row>
    <row r="107" spans="1:7" ht="12.75">
      <c r="A107" s="3">
        <v>39847</v>
      </c>
      <c r="B107" s="2">
        <v>105.7</v>
      </c>
      <c r="C107" s="2">
        <v>4164.5</v>
      </c>
      <c r="D107" s="4"/>
      <c r="E107" s="4"/>
      <c r="F107" s="5"/>
      <c r="G107" s="5"/>
    </row>
    <row r="108" spans="1:7" ht="12.75">
      <c r="A108" s="3">
        <v>39848</v>
      </c>
      <c r="B108" s="2">
        <v>103.3</v>
      </c>
      <c r="C108" s="2">
        <v>4228.6</v>
      </c>
      <c r="D108" s="4"/>
      <c r="E108" s="4"/>
      <c r="F108" s="5"/>
      <c r="G108" s="5"/>
    </row>
    <row r="109" spans="1:7" ht="12.75">
      <c r="A109" s="3">
        <v>39849</v>
      </c>
      <c r="B109" s="2">
        <v>102.8</v>
      </c>
      <c r="C109" s="2">
        <v>4228.9</v>
      </c>
      <c r="D109" s="4"/>
      <c r="E109" s="4"/>
      <c r="F109" s="5"/>
      <c r="G109" s="5"/>
    </row>
    <row r="110" spans="1:7" ht="12.75">
      <c r="A110" s="3">
        <v>39850</v>
      </c>
      <c r="B110" s="2">
        <v>107</v>
      </c>
      <c r="C110" s="2">
        <v>4291.9</v>
      </c>
      <c r="D110" s="4"/>
      <c r="E110" s="4"/>
      <c r="F110" s="5"/>
      <c r="G110" s="5"/>
    </row>
    <row r="111" spans="1:7" ht="12.75">
      <c r="A111" s="3">
        <v>39853</v>
      </c>
      <c r="B111" s="2">
        <v>108.6</v>
      </c>
      <c r="C111" s="2">
        <v>4307.6</v>
      </c>
      <c r="D111" s="4"/>
      <c r="E111" s="4"/>
      <c r="F111" s="5"/>
      <c r="G111" s="5"/>
    </row>
    <row r="112" spans="1:7" ht="12.75">
      <c r="A112" s="3">
        <v>39854</v>
      </c>
      <c r="B112" s="2">
        <v>105.7</v>
      </c>
      <c r="C112" s="2">
        <v>4213.1</v>
      </c>
      <c r="D112" s="4"/>
      <c r="E112" s="4"/>
      <c r="F112" s="5"/>
      <c r="G112" s="5"/>
    </row>
    <row r="113" spans="1:7" ht="12.75">
      <c r="A113" s="3">
        <v>39855</v>
      </c>
      <c r="B113" s="2">
        <v>105.2</v>
      </c>
      <c r="C113" s="2">
        <v>4234.3</v>
      </c>
      <c r="D113" s="4"/>
      <c r="E113" s="4"/>
      <c r="F113" s="5"/>
      <c r="G113" s="5"/>
    </row>
    <row r="114" spans="1:7" ht="12.75">
      <c r="A114" s="3">
        <v>39856</v>
      </c>
      <c r="B114" s="2">
        <v>97</v>
      </c>
      <c r="C114" s="2">
        <v>4202.2</v>
      </c>
      <c r="D114" s="4"/>
      <c r="E114" s="4"/>
      <c r="F114" s="5"/>
      <c r="G114" s="5"/>
    </row>
    <row r="115" spans="1:7" ht="12.75">
      <c r="A115" s="3">
        <v>39857</v>
      </c>
      <c r="B115" s="2">
        <v>99</v>
      </c>
      <c r="C115" s="2">
        <v>4189.6</v>
      </c>
      <c r="D115" s="4"/>
      <c r="E115" s="4"/>
      <c r="F115" s="5"/>
      <c r="G115" s="5"/>
    </row>
    <row r="116" spans="1:7" ht="12.75">
      <c r="A116" s="3">
        <v>39860</v>
      </c>
      <c r="B116" s="2">
        <v>98.4</v>
      </c>
      <c r="C116" s="2">
        <v>4134.8</v>
      </c>
      <c r="D116" s="4"/>
      <c r="E116" s="4"/>
      <c r="F116" s="5"/>
      <c r="G116" s="5"/>
    </row>
    <row r="117" spans="1:7" ht="12.75">
      <c r="A117" s="3">
        <v>39861</v>
      </c>
      <c r="B117" s="2">
        <v>95.7</v>
      </c>
      <c r="C117" s="2">
        <v>4034.1</v>
      </c>
      <c r="D117" s="4"/>
      <c r="E117" s="4"/>
      <c r="F117" s="5"/>
      <c r="G117" s="5"/>
    </row>
    <row r="118" spans="1:7" ht="12.75">
      <c r="A118" s="3">
        <v>39862</v>
      </c>
      <c r="B118" s="2">
        <v>90.3</v>
      </c>
      <c r="C118" s="2">
        <v>4006.8</v>
      </c>
      <c r="D118" s="4"/>
      <c r="E118" s="4"/>
      <c r="F118" s="5"/>
      <c r="G118" s="5"/>
    </row>
    <row r="119" spans="1:7" ht="12.75">
      <c r="A119" s="3">
        <v>39863</v>
      </c>
      <c r="B119" s="2">
        <v>89.6</v>
      </c>
      <c r="C119" s="2">
        <v>4018.4</v>
      </c>
      <c r="D119" s="4"/>
      <c r="E119" s="4"/>
      <c r="F119" s="5"/>
      <c r="G119" s="5"/>
    </row>
    <row r="120" spans="1:7" ht="12.75">
      <c r="A120" s="3">
        <v>39864</v>
      </c>
      <c r="B120" s="2">
        <v>88</v>
      </c>
      <c r="C120" s="2">
        <v>3889.1</v>
      </c>
      <c r="D120" s="4"/>
      <c r="E120" s="4"/>
      <c r="F120" s="5"/>
      <c r="G120" s="5"/>
    </row>
    <row r="121" spans="1:7" ht="12.75">
      <c r="A121" s="3">
        <v>39867</v>
      </c>
      <c r="B121" s="2">
        <v>90</v>
      </c>
      <c r="C121" s="2">
        <v>3850.7</v>
      </c>
      <c r="D121" s="4"/>
      <c r="E121" s="4"/>
      <c r="F121" s="5"/>
      <c r="G121" s="5"/>
    </row>
    <row r="122" spans="1:7" ht="12.75">
      <c r="A122" s="3">
        <v>39868</v>
      </c>
      <c r="B122" s="2">
        <v>87.2</v>
      </c>
      <c r="C122" s="2">
        <v>3816.4</v>
      </c>
      <c r="D122" s="4"/>
      <c r="E122" s="4"/>
      <c r="F122" s="5"/>
      <c r="G122" s="5"/>
    </row>
    <row r="123" spans="1:7" ht="12.75">
      <c r="A123" s="3">
        <v>39869</v>
      </c>
      <c r="B123" s="2">
        <v>86</v>
      </c>
      <c r="C123" s="2">
        <v>3849</v>
      </c>
      <c r="D123" s="4"/>
      <c r="E123" s="4"/>
      <c r="F123" s="5"/>
      <c r="G123" s="5"/>
    </row>
    <row r="124" spans="1:7" ht="12.75">
      <c r="A124" s="3">
        <v>39870</v>
      </c>
      <c r="B124" s="2">
        <v>89.8</v>
      </c>
      <c r="C124" s="2">
        <v>3915.6</v>
      </c>
      <c r="D124" s="4"/>
      <c r="E124" s="4"/>
      <c r="F124" s="5"/>
      <c r="G124" s="5"/>
    </row>
    <row r="125" spans="1:7" ht="12.75">
      <c r="A125" s="3">
        <v>39871</v>
      </c>
      <c r="B125" s="2">
        <v>90.7</v>
      </c>
      <c r="C125" s="2">
        <v>3830.1</v>
      </c>
      <c r="D125" s="4"/>
      <c r="E125" s="4"/>
      <c r="F125" s="5"/>
      <c r="G125" s="5"/>
    </row>
    <row r="126" spans="1:7" ht="12.75">
      <c r="A126" s="3">
        <v>39874</v>
      </c>
      <c r="B126" s="2">
        <v>86</v>
      </c>
      <c r="C126" s="2">
        <v>3625.8</v>
      </c>
      <c r="D126" s="4"/>
      <c r="E126" s="4"/>
      <c r="F126" s="5"/>
      <c r="G126" s="5"/>
    </row>
    <row r="127" spans="1:7" ht="12.75">
      <c r="A127" s="3">
        <v>39875</v>
      </c>
      <c r="B127" s="2">
        <v>85.5</v>
      </c>
      <c r="C127" s="2">
        <v>3512.1</v>
      </c>
      <c r="D127" s="4"/>
      <c r="E127" s="4"/>
      <c r="F127" s="5"/>
      <c r="G127" s="5"/>
    </row>
    <row r="128" spans="1:7" ht="12.75">
      <c r="A128" s="3">
        <v>39876</v>
      </c>
      <c r="B128" s="2">
        <v>87</v>
      </c>
      <c r="C128" s="2">
        <v>3645.9</v>
      </c>
      <c r="D128" s="4"/>
      <c r="E128" s="4"/>
      <c r="F128" s="5"/>
      <c r="G128" s="5"/>
    </row>
    <row r="129" spans="1:7" ht="12.75">
      <c r="A129" s="3">
        <v>39877</v>
      </c>
      <c r="B129" s="2">
        <v>83.4</v>
      </c>
      <c r="C129" s="2">
        <v>3529.9</v>
      </c>
      <c r="D129" s="4"/>
      <c r="E129" s="4"/>
      <c r="F129" s="5"/>
      <c r="G129" s="5"/>
    </row>
    <row r="130" spans="1:7" ht="12.75">
      <c r="A130" s="3">
        <v>39878</v>
      </c>
      <c r="B130" s="2">
        <v>74.1</v>
      </c>
      <c r="C130" s="2">
        <v>3530.7</v>
      </c>
      <c r="D130" s="4"/>
      <c r="E130" s="4"/>
      <c r="F130" s="5"/>
      <c r="G130" s="5"/>
    </row>
    <row r="131" spans="1:7" ht="12.75">
      <c r="A131" s="3">
        <v>39881</v>
      </c>
      <c r="B131" s="2">
        <v>71.9</v>
      </c>
      <c r="C131" s="2">
        <v>3542.4</v>
      </c>
      <c r="D131" s="4"/>
      <c r="E131" s="4"/>
      <c r="F131" s="5"/>
      <c r="G131" s="5"/>
    </row>
    <row r="132" spans="1:7" ht="12.75">
      <c r="A132" s="3">
        <v>39882</v>
      </c>
      <c r="B132" s="2">
        <v>75.1</v>
      </c>
      <c r="C132" s="2">
        <v>3715.2</v>
      </c>
      <c r="D132" s="4"/>
      <c r="E132" s="4"/>
      <c r="F132" s="5"/>
      <c r="G132" s="5"/>
    </row>
    <row r="133" spans="1:7" ht="12.75">
      <c r="A133" s="3">
        <v>39883</v>
      </c>
      <c r="B133" s="2">
        <v>71.4</v>
      </c>
      <c r="C133" s="2">
        <v>3693.8</v>
      </c>
      <c r="D133" s="4"/>
      <c r="E133" s="4"/>
      <c r="F133" s="5"/>
      <c r="G133" s="5"/>
    </row>
    <row r="134" spans="1:7" ht="12.75">
      <c r="A134" s="3">
        <v>39884</v>
      </c>
      <c r="B134" s="2">
        <v>74.2</v>
      </c>
      <c r="C134" s="2">
        <v>3712.1</v>
      </c>
      <c r="D134" s="4"/>
      <c r="E134" s="4"/>
      <c r="F134" s="5"/>
      <c r="G134" s="5"/>
    </row>
    <row r="135" spans="1:7" ht="12.75">
      <c r="A135" s="3">
        <v>39885</v>
      </c>
      <c r="B135" s="2">
        <v>74.9</v>
      </c>
      <c r="C135" s="2">
        <v>3753.7</v>
      </c>
      <c r="D135" s="4"/>
      <c r="E135" s="4"/>
      <c r="F135" s="5"/>
      <c r="G135" s="5"/>
    </row>
    <row r="136" spans="1:7" ht="12.75">
      <c r="A136" s="3">
        <v>39888</v>
      </c>
      <c r="B136" s="2">
        <v>80.2</v>
      </c>
      <c r="C136" s="2">
        <v>3864</v>
      </c>
      <c r="D136" s="4"/>
      <c r="E136" s="4"/>
      <c r="F136" s="5"/>
      <c r="G136" s="5"/>
    </row>
    <row r="137" spans="1:7" ht="12.75">
      <c r="A137" s="3">
        <v>39889</v>
      </c>
      <c r="B137" s="2">
        <v>80.6</v>
      </c>
      <c r="C137" s="2">
        <v>3857.1</v>
      </c>
      <c r="D137" s="4"/>
      <c r="E137" s="4"/>
      <c r="F137" s="5"/>
      <c r="G137" s="5"/>
    </row>
    <row r="138" spans="1:7" ht="12.75">
      <c r="A138" s="3">
        <v>39890</v>
      </c>
      <c r="B138" s="2">
        <v>81.3</v>
      </c>
      <c r="C138" s="2">
        <v>3805</v>
      </c>
      <c r="D138" s="4"/>
      <c r="E138" s="4"/>
      <c r="F138" s="5"/>
      <c r="G138" s="5"/>
    </row>
    <row r="139" spans="1:7" ht="12.75">
      <c r="A139" s="3">
        <v>39891</v>
      </c>
      <c r="B139" s="2">
        <v>85</v>
      </c>
      <c r="C139" s="2">
        <v>3816.9</v>
      </c>
      <c r="D139" s="4"/>
      <c r="E139" s="4"/>
      <c r="F139" s="5"/>
      <c r="G139" s="5"/>
    </row>
    <row r="140" spans="1:7" ht="12.75">
      <c r="A140" s="3">
        <v>39892</v>
      </c>
      <c r="B140" s="2">
        <v>83.3</v>
      </c>
      <c r="C140" s="2">
        <v>3842.9</v>
      </c>
      <c r="D140" s="4"/>
      <c r="E140" s="4"/>
      <c r="F140" s="5"/>
      <c r="G140" s="5"/>
    </row>
    <row r="141" spans="1:7" ht="12.75">
      <c r="A141" s="3">
        <v>39895</v>
      </c>
      <c r="B141" s="2">
        <v>82.8</v>
      </c>
      <c r="C141" s="2">
        <v>3952.8</v>
      </c>
      <c r="D141" s="4"/>
      <c r="E141" s="4"/>
      <c r="F141" s="5"/>
      <c r="G141" s="5"/>
    </row>
    <row r="142" spans="1:7" ht="12.75">
      <c r="A142" s="3">
        <v>39896</v>
      </c>
      <c r="B142" s="2">
        <v>82.6</v>
      </c>
      <c r="C142" s="2">
        <v>3911.5</v>
      </c>
      <c r="D142" s="4"/>
      <c r="E142" s="4"/>
      <c r="F142" s="5"/>
      <c r="G142" s="5"/>
    </row>
    <row r="143" spans="1:7" ht="12.75">
      <c r="A143" s="3">
        <v>39897</v>
      </c>
      <c r="B143" s="2">
        <v>82.1</v>
      </c>
      <c r="C143" s="2">
        <v>3900.3</v>
      </c>
      <c r="D143" s="4"/>
      <c r="E143" s="4"/>
      <c r="F143" s="5"/>
      <c r="G143" s="5"/>
    </row>
    <row r="144" spans="1:7" ht="12.75">
      <c r="A144" s="3">
        <v>39898</v>
      </c>
      <c r="B144" s="2">
        <v>79</v>
      </c>
      <c r="C144" s="2">
        <v>3925.2</v>
      </c>
      <c r="D144" s="4"/>
      <c r="E144" s="4"/>
      <c r="F144" s="5"/>
      <c r="G144" s="5"/>
    </row>
    <row r="145" spans="1:7" ht="12.75">
      <c r="A145" s="3">
        <v>39899</v>
      </c>
      <c r="B145" s="2">
        <v>76.9</v>
      </c>
      <c r="C145" s="2">
        <v>3898.9</v>
      </c>
      <c r="D145" s="4"/>
      <c r="E145" s="4"/>
      <c r="F145" s="5"/>
      <c r="G145" s="5"/>
    </row>
    <row r="146" spans="1:7" ht="12.75">
      <c r="A146" s="3">
        <v>39902</v>
      </c>
      <c r="B146" s="2">
        <v>72.5</v>
      </c>
      <c r="C146" s="2">
        <v>3762.9</v>
      </c>
      <c r="D146" s="4"/>
      <c r="E146" s="4"/>
      <c r="F146" s="5"/>
      <c r="G146" s="5"/>
    </row>
    <row r="147" spans="1:7" ht="12.75">
      <c r="A147" s="3">
        <v>39903</v>
      </c>
      <c r="B147" s="2">
        <v>78.2</v>
      </c>
      <c r="C147" s="2">
        <v>3926.1</v>
      </c>
      <c r="D147" s="4"/>
      <c r="E147" s="4"/>
      <c r="F147" s="5"/>
      <c r="G147" s="5"/>
    </row>
    <row r="148" spans="1:7" ht="12.75">
      <c r="A148" s="3">
        <v>39904</v>
      </c>
      <c r="B148" s="2">
        <v>79.8</v>
      </c>
      <c r="C148" s="2">
        <v>3955.6</v>
      </c>
      <c r="D148" s="4"/>
      <c r="E148" s="4"/>
      <c r="F148" s="5"/>
      <c r="G148" s="5"/>
    </row>
    <row r="149" spans="1:7" ht="12.75">
      <c r="A149" s="3">
        <v>39905</v>
      </c>
      <c r="B149" s="2">
        <v>83</v>
      </c>
      <c r="C149" s="2">
        <v>4125</v>
      </c>
      <c r="D149" s="4"/>
      <c r="E149" s="4"/>
      <c r="F149" s="5"/>
      <c r="G149" s="5"/>
    </row>
    <row r="150" spans="1:7" ht="12.75">
      <c r="A150" s="3">
        <v>39906</v>
      </c>
      <c r="B150" s="2">
        <v>79.7</v>
      </c>
      <c r="C150" s="2">
        <v>4029.7</v>
      </c>
      <c r="D150" s="4"/>
      <c r="E150" s="4"/>
      <c r="F150" s="5"/>
      <c r="G150" s="5"/>
    </row>
    <row r="151" spans="1:7" ht="12.75">
      <c r="A151" s="3">
        <v>39909</v>
      </c>
      <c r="B151" s="2">
        <v>83.2</v>
      </c>
      <c r="C151" s="2">
        <v>3993.5</v>
      </c>
      <c r="D151" s="4"/>
      <c r="E151" s="4"/>
      <c r="F151" s="5"/>
      <c r="G151" s="5"/>
    </row>
    <row r="152" spans="1:7" ht="12.75">
      <c r="A152" s="3">
        <v>39910</v>
      </c>
      <c r="B152" s="2">
        <v>80.3</v>
      </c>
      <c r="C152" s="2">
        <v>3930.5</v>
      </c>
      <c r="D152" s="4"/>
      <c r="E152" s="4"/>
      <c r="F152" s="5"/>
      <c r="G152" s="5"/>
    </row>
    <row r="153" spans="1:7" ht="12.75">
      <c r="A153" s="3">
        <v>39911</v>
      </c>
      <c r="B153" s="2">
        <v>80.3</v>
      </c>
      <c r="C153" s="2">
        <v>3925.5</v>
      </c>
      <c r="D153" s="4"/>
      <c r="E153" s="4"/>
      <c r="F153" s="5"/>
      <c r="G153" s="5"/>
    </row>
    <row r="154" spans="1:7" ht="12.75">
      <c r="A154" s="3">
        <v>39912</v>
      </c>
      <c r="B154" s="2">
        <v>81</v>
      </c>
      <c r="C154" s="2">
        <v>3983.7</v>
      </c>
      <c r="D154" s="4"/>
      <c r="E154" s="4"/>
      <c r="F154" s="5"/>
      <c r="G154" s="5"/>
    </row>
    <row r="155" spans="1:7" ht="12.75">
      <c r="A155" s="3">
        <v>39917</v>
      </c>
      <c r="B155" s="2">
        <v>81.1</v>
      </c>
      <c r="C155" s="2">
        <v>3989</v>
      </c>
      <c r="D155" s="4"/>
      <c r="E155" s="4"/>
      <c r="F155" s="5"/>
      <c r="G155" s="5"/>
    </row>
    <row r="156" spans="1:7" ht="12.75">
      <c r="A156" s="3">
        <v>39918</v>
      </c>
      <c r="B156" s="2">
        <v>82.2</v>
      </c>
      <c r="C156" s="2">
        <v>3968.4</v>
      </c>
      <c r="D156" s="4"/>
      <c r="E156" s="4"/>
      <c r="F156" s="5"/>
      <c r="G156" s="5"/>
    </row>
    <row r="157" spans="1:7" ht="12.75">
      <c r="A157" s="3">
        <v>39919</v>
      </c>
      <c r="B157" s="2">
        <v>83.7</v>
      </c>
      <c r="C157" s="2">
        <v>4053</v>
      </c>
      <c r="D157" s="4"/>
      <c r="E157" s="4"/>
      <c r="F157" s="5"/>
      <c r="G157" s="5"/>
    </row>
    <row r="158" spans="1:7" ht="12.75">
      <c r="A158" s="3">
        <v>39920</v>
      </c>
      <c r="B158" s="2">
        <v>91.6</v>
      </c>
      <c r="C158" s="2">
        <v>4092.8</v>
      </c>
      <c r="D158" s="4"/>
      <c r="E158" s="4"/>
      <c r="F158" s="5"/>
      <c r="G158" s="5"/>
    </row>
    <row r="159" spans="1:7" ht="12.75">
      <c r="A159" s="3">
        <v>39923</v>
      </c>
      <c r="B159" s="2">
        <v>89.3</v>
      </c>
      <c r="C159" s="2">
        <v>3990.9</v>
      </c>
      <c r="D159" s="4"/>
      <c r="E159" s="4"/>
      <c r="F159" s="5"/>
      <c r="G159" s="5"/>
    </row>
    <row r="160" spans="1:7" ht="12.75">
      <c r="A160" s="3">
        <v>39924</v>
      </c>
      <c r="B160" s="2">
        <v>89.2</v>
      </c>
      <c r="C160" s="2">
        <v>3987.5</v>
      </c>
      <c r="D160" s="4"/>
      <c r="E160" s="4"/>
      <c r="F160" s="5"/>
      <c r="G160" s="5"/>
    </row>
    <row r="161" spans="1:7" ht="12.75">
      <c r="A161" s="3">
        <v>39925</v>
      </c>
      <c r="B161" s="2">
        <v>87.3</v>
      </c>
      <c r="C161" s="2">
        <v>4030.7</v>
      </c>
      <c r="D161" s="4"/>
      <c r="E161" s="4"/>
      <c r="F161" s="5"/>
      <c r="G161" s="5"/>
    </row>
    <row r="162" spans="1:7" ht="12.75">
      <c r="A162" s="3">
        <v>39926</v>
      </c>
      <c r="B162" s="2">
        <v>83.8</v>
      </c>
      <c r="C162" s="2">
        <v>4018.2</v>
      </c>
      <c r="D162" s="4"/>
      <c r="E162" s="4"/>
      <c r="F162" s="5"/>
      <c r="G162" s="5"/>
    </row>
    <row r="163" spans="1:7" ht="12.75">
      <c r="A163" s="3">
        <v>39927</v>
      </c>
      <c r="B163" s="2">
        <v>88.1</v>
      </c>
      <c r="C163" s="2">
        <v>4156</v>
      </c>
      <c r="D163" s="4"/>
      <c r="E163" s="4"/>
      <c r="F163" s="5"/>
      <c r="G163" s="5"/>
    </row>
    <row r="164" spans="1:7" ht="12.75">
      <c r="A164" s="3">
        <v>39930</v>
      </c>
      <c r="B164" s="2">
        <v>91.3</v>
      </c>
      <c r="C164" s="2">
        <v>4167</v>
      </c>
      <c r="D164" s="4"/>
      <c r="E164" s="4"/>
      <c r="F164" s="5"/>
      <c r="G164" s="5"/>
    </row>
    <row r="165" spans="1:7" ht="12.75">
      <c r="A165" s="3">
        <v>39931</v>
      </c>
      <c r="B165" s="2">
        <v>88.2</v>
      </c>
      <c r="C165" s="2">
        <v>4096.4</v>
      </c>
      <c r="D165" s="4"/>
      <c r="E165" s="4"/>
      <c r="F165" s="5"/>
      <c r="G165" s="5"/>
    </row>
    <row r="166" spans="1:7" ht="12.75">
      <c r="A166" s="3">
        <v>39932</v>
      </c>
      <c r="B166" s="2">
        <v>92.9</v>
      </c>
      <c r="C166" s="2">
        <v>4189.6</v>
      </c>
      <c r="D166" s="4"/>
      <c r="E166" s="4"/>
      <c r="F166" s="5"/>
      <c r="G166" s="5"/>
    </row>
    <row r="167" spans="1:7" ht="12.75">
      <c r="A167" s="3">
        <v>39933</v>
      </c>
      <c r="B167" s="2">
        <v>94</v>
      </c>
      <c r="C167" s="2">
        <v>4243.7</v>
      </c>
      <c r="D167" s="4"/>
      <c r="E167" s="4"/>
      <c r="F167" s="5"/>
      <c r="G167" s="5"/>
    </row>
    <row r="168" spans="1:7" ht="12.75">
      <c r="A168" s="3">
        <v>39934</v>
      </c>
      <c r="B168" s="2">
        <v>92</v>
      </c>
      <c r="C168" s="2">
        <v>4243.2</v>
      </c>
      <c r="D168" s="4"/>
      <c r="E168" s="4"/>
      <c r="F168" s="5"/>
      <c r="G168" s="5"/>
    </row>
    <row r="169" spans="1:7" ht="12.75">
      <c r="A169" s="3">
        <v>39938</v>
      </c>
      <c r="B169" s="2">
        <v>94.4</v>
      </c>
      <c r="C169" s="2">
        <v>4336.9</v>
      </c>
      <c r="D169" s="4"/>
      <c r="E169" s="4"/>
      <c r="F169" s="5"/>
      <c r="G169" s="5"/>
    </row>
    <row r="170" spans="1:7" ht="12.75">
      <c r="A170" s="3">
        <v>39939</v>
      </c>
      <c r="B170" s="2">
        <v>96.6</v>
      </c>
      <c r="C170" s="2">
        <v>4396.5</v>
      </c>
      <c r="D170" s="4"/>
      <c r="E170" s="4"/>
      <c r="F170" s="5"/>
      <c r="G170" s="5"/>
    </row>
    <row r="171" spans="1:7" ht="12.75">
      <c r="A171" s="3">
        <v>39940</v>
      </c>
      <c r="B171" s="2">
        <v>93.8</v>
      </c>
      <c r="C171" s="2">
        <v>4398.7</v>
      </c>
      <c r="D171" s="4"/>
      <c r="E171" s="4"/>
      <c r="F171" s="5"/>
      <c r="G171" s="5"/>
    </row>
    <row r="172" spans="1:7" ht="12.75">
      <c r="A172" s="3">
        <v>39941</v>
      </c>
      <c r="B172" s="2">
        <v>93.8</v>
      </c>
      <c r="C172" s="2">
        <v>4462.1</v>
      </c>
      <c r="D172" s="4"/>
      <c r="E172" s="4"/>
      <c r="F172" s="5"/>
      <c r="G172" s="5"/>
    </row>
    <row r="173" spans="1:7" ht="12.75">
      <c r="A173" s="3">
        <v>39944</v>
      </c>
      <c r="B173" s="2">
        <v>93.5</v>
      </c>
      <c r="C173" s="2">
        <v>4435.5</v>
      </c>
      <c r="D173" s="4"/>
      <c r="E173" s="4"/>
      <c r="F173" s="5"/>
      <c r="G173" s="5"/>
    </row>
    <row r="174" spans="1:7" ht="12.75">
      <c r="A174" s="3">
        <v>39945</v>
      </c>
      <c r="B174" s="2">
        <v>95.6</v>
      </c>
      <c r="C174" s="2">
        <v>4425.5</v>
      </c>
      <c r="D174" s="4"/>
      <c r="E174" s="4"/>
      <c r="F174" s="5"/>
      <c r="G174" s="5"/>
    </row>
    <row r="175" spans="1:7" ht="12.75">
      <c r="A175" s="3">
        <v>39946</v>
      </c>
      <c r="B175" s="2">
        <v>94.4</v>
      </c>
      <c r="C175" s="2">
        <v>4331.4</v>
      </c>
      <c r="D175" s="4"/>
      <c r="E175" s="4"/>
      <c r="F175" s="5"/>
      <c r="G175" s="5"/>
    </row>
    <row r="176" spans="1:7" ht="12.75">
      <c r="A176" s="3">
        <v>39947</v>
      </c>
      <c r="B176" s="2">
        <v>88.4</v>
      </c>
      <c r="C176" s="2">
        <v>4362.6</v>
      </c>
      <c r="D176" s="4"/>
      <c r="E176" s="4"/>
      <c r="F176" s="5"/>
      <c r="G176" s="5"/>
    </row>
    <row r="177" spans="1:7" ht="12.75">
      <c r="A177" s="3">
        <v>39948</v>
      </c>
      <c r="B177" s="2">
        <v>85</v>
      </c>
      <c r="C177" s="2">
        <v>4348.1</v>
      </c>
      <c r="D177" s="4"/>
      <c r="E177" s="4"/>
      <c r="F177" s="5"/>
      <c r="G177" s="5"/>
    </row>
    <row r="178" spans="1:7" ht="12.75">
      <c r="A178" s="3">
        <v>39951</v>
      </c>
      <c r="B178" s="2">
        <v>86.9</v>
      </c>
      <c r="C178" s="2">
        <v>4446.5</v>
      </c>
      <c r="D178" s="4"/>
      <c r="E178" s="4"/>
      <c r="F178" s="5"/>
      <c r="G178" s="5"/>
    </row>
    <row r="179" spans="1:7" ht="12.75">
      <c r="A179" s="3">
        <v>39952</v>
      </c>
      <c r="B179" s="2">
        <v>88.6</v>
      </c>
      <c r="C179" s="2">
        <v>4482.3</v>
      </c>
      <c r="D179" s="4"/>
      <c r="E179" s="4"/>
      <c r="F179" s="5"/>
      <c r="G179" s="5"/>
    </row>
    <row r="180" spans="1:7" ht="12.75">
      <c r="A180" s="3">
        <v>39953</v>
      </c>
      <c r="B180" s="2">
        <v>88</v>
      </c>
      <c r="C180" s="2">
        <v>4468.4</v>
      </c>
      <c r="D180" s="4"/>
      <c r="E180" s="4"/>
      <c r="F180" s="5"/>
      <c r="G180" s="5"/>
    </row>
    <row r="181" spans="1:7" ht="12.75">
      <c r="A181" s="3">
        <v>39954</v>
      </c>
      <c r="B181" s="2">
        <v>86.3</v>
      </c>
      <c r="C181" s="2">
        <v>4345.5</v>
      </c>
      <c r="D181" s="4"/>
      <c r="E181" s="4"/>
      <c r="F181" s="5"/>
      <c r="G181" s="5"/>
    </row>
    <row r="182" spans="1:7" ht="12.75">
      <c r="A182" s="3">
        <v>39955</v>
      </c>
      <c r="B182" s="2">
        <v>87.1</v>
      </c>
      <c r="C182" s="2">
        <v>4365.3</v>
      </c>
      <c r="D182" s="4"/>
      <c r="E182" s="4"/>
      <c r="F182" s="5"/>
      <c r="G182" s="5"/>
    </row>
    <row r="183" spans="1:7" ht="12.75">
      <c r="A183" s="3">
        <v>39959</v>
      </c>
      <c r="B183" s="2">
        <v>87.8</v>
      </c>
      <c r="C183" s="2">
        <v>4411.7</v>
      </c>
      <c r="D183" s="4"/>
      <c r="E183" s="4"/>
      <c r="F183" s="5"/>
      <c r="G183" s="5"/>
    </row>
    <row r="184" spans="1:7" ht="12.75">
      <c r="A184" s="3">
        <v>39960</v>
      </c>
      <c r="B184" s="2">
        <v>88.4</v>
      </c>
      <c r="C184" s="2">
        <v>4416.2</v>
      </c>
      <c r="D184" s="4"/>
      <c r="E184" s="4"/>
      <c r="F184" s="5"/>
      <c r="G184" s="5"/>
    </row>
    <row r="185" spans="1:7" ht="12.75">
      <c r="A185" s="3">
        <v>39961</v>
      </c>
      <c r="B185" s="2">
        <v>86.9</v>
      </c>
      <c r="C185" s="2">
        <v>4387.5</v>
      </c>
      <c r="D185" s="4"/>
      <c r="E185" s="4"/>
      <c r="F185" s="5"/>
      <c r="G185" s="5"/>
    </row>
    <row r="186" spans="1:7" ht="12.75">
      <c r="A186" s="3">
        <v>39962</v>
      </c>
      <c r="B186" s="2">
        <v>87.4</v>
      </c>
      <c r="C186" s="2">
        <v>4417.9</v>
      </c>
      <c r="D186" s="4"/>
      <c r="E186" s="4"/>
      <c r="F186" s="5"/>
      <c r="G186" s="5"/>
    </row>
    <row r="187" spans="1:7" ht="12.75">
      <c r="A187" s="3">
        <v>39965</v>
      </c>
      <c r="B187" s="2">
        <v>91.8</v>
      </c>
      <c r="C187" s="2">
        <v>4506.2</v>
      </c>
      <c r="D187" s="4"/>
      <c r="E187" s="4"/>
      <c r="F187" s="5"/>
      <c r="G187" s="5"/>
    </row>
    <row r="188" spans="1:7" ht="12.75">
      <c r="A188" s="3">
        <v>39966</v>
      </c>
      <c r="B188" s="2">
        <v>93.3</v>
      </c>
      <c r="C188" s="2">
        <v>4477</v>
      </c>
      <c r="D188" s="4"/>
      <c r="E188" s="4"/>
      <c r="F188" s="5"/>
      <c r="G188" s="5"/>
    </row>
    <row r="189" spans="1:7" ht="12.75">
      <c r="A189" s="3">
        <v>39967</v>
      </c>
      <c r="B189" s="2">
        <v>91.7</v>
      </c>
      <c r="C189" s="2">
        <v>4383.4</v>
      </c>
      <c r="D189" s="4"/>
      <c r="E189" s="4"/>
      <c r="F189" s="5"/>
      <c r="G189" s="5"/>
    </row>
    <row r="190" spans="1:7" ht="12.75">
      <c r="A190" s="3">
        <v>39968</v>
      </c>
      <c r="B190" s="2">
        <v>91.8</v>
      </c>
      <c r="C190" s="2">
        <v>4386.9</v>
      </c>
      <c r="D190" s="4"/>
      <c r="E190" s="4"/>
      <c r="F190" s="5"/>
      <c r="G190" s="5"/>
    </row>
    <row r="191" spans="1:7" ht="12.75">
      <c r="A191" s="3">
        <v>39969</v>
      </c>
      <c r="B191" s="2">
        <v>92.5</v>
      </c>
      <c r="C191" s="2">
        <v>4438.6</v>
      </c>
      <c r="D191" s="4"/>
      <c r="E191" s="4"/>
      <c r="F191" s="5"/>
      <c r="G191" s="5"/>
    </row>
    <row r="192" spans="1:7" ht="12.75">
      <c r="A192" s="3">
        <v>39972</v>
      </c>
      <c r="B192" s="2">
        <v>91.9</v>
      </c>
      <c r="C192" s="2">
        <v>4405.2</v>
      </c>
      <c r="D192" s="4"/>
      <c r="E192" s="4"/>
      <c r="F192" s="5"/>
      <c r="G192" s="5"/>
    </row>
    <row r="193" spans="1:7" ht="12.75">
      <c r="A193" s="3">
        <v>39973</v>
      </c>
      <c r="B193" s="2">
        <v>92.4</v>
      </c>
      <c r="C193" s="2">
        <v>4404.8</v>
      </c>
      <c r="D193" s="4"/>
      <c r="E193" s="4"/>
      <c r="F193" s="5"/>
      <c r="G193" s="5"/>
    </row>
    <row r="194" spans="1:7" ht="12.75">
      <c r="A194" s="3">
        <v>39974</v>
      </c>
      <c r="B194" s="2">
        <v>93.1</v>
      </c>
      <c r="C194" s="2">
        <v>4436.8</v>
      </c>
      <c r="D194" s="4"/>
      <c r="E194" s="4"/>
      <c r="F194" s="5"/>
      <c r="G194" s="5"/>
    </row>
    <row r="195" spans="1:7" ht="12.75">
      <c r="A195" s="3">
        <v>39975</v>
      </c>
      <c r="B195" s="2">
        <v>93</v>
      </c>
      <c r="C195" s="2">
        <v>4461.9</v>
      </c>
      <c r="D195" s="4"/>
      <c r="E195" s="4"/>
      <c r="F195" s="5"/>
      <c r="G195" s="5"/>
    </row>
    <row r="196" spans="1:7" ht="12.75">
      <c r="A196" s="3">
        <v>39976</v>
      </c>
      <c r="B196" s="2">
        <v>96.8</v>
      </c>
      <c r="C196" s="2">
        <v>4442</v>
      </c>
      <c r="D196" s="4"/>
      <c r="E196" s="4"/>
      <c r="F196" s="5"/>
      <c r="G196" s="5"/>
    </row>
    <row r="197" spans="1:7" ht="12.75">
      <c r="A197" s="3">
        <v>39979</v>
      </c>
      <c r="B197" s="2">
        <v>94.9</v>
      </c>
      <c r="C197" s="2">
        <v>4326</v>
      </c>
      <c r="D197" s="4"/>
      <c r="E197" s="4"/>
      <c r="F197" s="5"/>
      <c r="G197" s="5"/>
    </row>
    <row r="198" spans="1:7" ht="12.75">
      <c r="A198" s="3">
        <v>39980</v>
      </c>
      <c r="B198" s="2">
        <v>102.5</v>
      </c>
      <c r="C198" s="2">
        <v>4328.6</v>
      </c>
      <c r="D198" s="4"/>
      <c r="E198" s="4"/>
      <c r="F198" s="5"/>
      <c r="G198" s="5"/>
    </row>
    <row r="199" spans="1:7" ht="12.75">
      <c r="A199" s="3">
        <v>39981</v>
      </c>
      <c r="B199" s="2">
        <v>105.6</v>
      </c>
      <c r="C199" s="2">
        <v>4278.5</v>
      </c>
      <c r="D199" s="4"/>
      <c r="E199" s="4"/>
      <c r="F199" s="5"/>
      <c r="G199" s="5"/>
    </row>
    <row r="200" spans="1:7" ht="12.75">
      <c r="A200" s="3">
        <v>39982</v>
      </c>
      <c r="B200" s="2">
        <v>105.2</v>
      </c>
      <c r="C200" s="2">
        <v>4280.9</v>
      </c>
      <c r="D200" s="4"/>
      <c r="E200" s="4"/>
      <c r="F200" s="5"/>
      <c r="G200" s="5"/>
    </row>
    <row r="201" spans="1:7" ht="12.75">
      <c r="A201" s="3">
        <v>39983</v>
      </c>
      <c r="B201" s="2">
        <v>104.9</v>
      </c>
      <c r="C201" s="2">
        <v>4345.9</v>
      </c>
      <c r="D201" s="4"/>
      <c r="E201" s="4"/>
      <c r="F201" s="5"/>
      <c r="G201" s="5"/>
    </row>
    <row r="202" spans="1:7" ht="12.75">
      <c r="A202" s="3">
        <v>39986</v>
      </c>
      <c r="B202" s="2">
        <v>100.2</v>
      </c>
      <c r="C202" s="2">
        <v>4234</v>
      </c>
      <c r="D202" s="4"/>
      <c r="E202" s="4"/>
      <c r="F202" s="5"/>
      <c r="G202" s="5"/>
    </row>
    <row r="203" spans="1:7" ht="12.75">
      <c r="A203" s="3">
        <v>39987</v>
      </c>
      <c r="B203" s="2">
        <v>101.25</v>
      </c>
      <c r="C203" s="2">
        <v>4230</v>
      </c>
      <c r="D203" s="4"/>
      <c r="E203" s="4"/>
      <c r="F203" s="5"/>
      <c r="G203" s="5"/>
    </row>
    <row r="204" spans="1:7" ht="12.75">
      <c r="A204" s="3">
        <v>39988</v>
      </c>
      <c r="B204" s="2">
        <v>104.15</v>
      </c>
      <c r="C204" s="2">
        <v>4280</v>
      </c>
      <c r="D204" s="4"/>
      <c r="E204" s="4"/>
      <c r="F204" s="5"/>
      <c r="G204" s="5"/>
    </row>
    <row r="205" spans="1:7" ht="12.75">
      <c r="A205" s="3">
        <v>39989</v>
      </c>
      <c r="B205" s="2">
        <v>106</v>
      </c>
      <c r="C205" s="2">
        <v>4252.6</v>
      </c>
      <c r="D205" s="4"/>
      <c r="E205" s="4"/>
      <c r="F205" s="5"/>
      <c r="G205" s="5"/>
    </row>
    <row r="206" spans="1:7" ht="12.75">
      <c r="A206" s="3">
        <v>39990</v>
      </c>
      <c r="B206" s="2">
        <v>101.24</v>
      </c>
      <c r="C206" s="2">
        <v>4241</v>
      </c>
      <c r="D206" s="4"/>
      <c r="E206" s="4"/>
      <c r="F206" s="5"/>
      <c r="G206" s="5"/>
    </row>
    <row r="207" spans="1:7" ht="12.75">
      <c r="A207" s="3">
        <v>39993</v>
      </c>
      <c r="B207" s="2">
        <v>102.4</v>
      </c>
      <c r="C207" s="2">
        <v>4294</v>
      </c>
      <c r="D207" s="4"/>
      <c r="E207" s="4"/>
      <c r="F207" s="5"/>
      <c r="G207" s="5"/>
    </row>
    <row r="208" spans="1:7" ht="12.75">
      <c r="A208" s="3">
        <v>39994</v>
      </c>
      <c r="B208" s="2">
        <v>101.5</v>
      </c>
      <c r="C208" s="2">
        <v>4249.2</v>
      </c>
      <c r="D208" s="4"/>
      <c r="E208" s="4"/>
      <c r="F208" s="5"/>
      <c r="G208" s="5"/>
    </row>
    <row r="209" spans="1:7" ht="12.75">
      <c r="A209" s="3">
        <v>39995</v>
      </c>
      <c r="B209" s="2">
        <v>104.89</v>
      </c>
      <c r="C209" s="2">
        <v>4340.7</v>
      </c>
      <c r="D209" s="4"/>
      <c r="E209" s="4"/>
      <c r="F209" s="5"/>
      <c r="G209" s="5"/>
    </row>
    <row r="210" spans="1:7" ht="12.75">
      <c r="A210" s="3">
        <v>39996</v>
      </c>
      <c r="B210" s="2">
        <v>103.59</v>
      </c>
      <c r="C210" s="2">
        <v>4234.3</v>
      </c>
      <c r="D210" s="4"/>
      <c r="E210" s="4"/>
      <c r="F210" s="5"/>
      <c r="G210" s="5"/>
    </row>
    <row r="211" spans="1:7" ht="12.75">
      <c r="A211" s="3">
        <v>39997</v>
      </c>
      <c r="B211" s="2">
        <v>102.18</v>
      </c>
      <c r="C211" s="2">
        <v>4236.3</v>
      </c>
      <c r="D211" s="4"/>
      <c r="E211" s="4"/>
      <c r="F211" s="5"/>
      <c r="G211" s="5"/>
    </row>
    <row r="212" spans="1:7" ht="12.75">
      <c r="A212" s="3">
        <v>40000</v>
      </c>
      <c r="B212" s="2">
        <v>103.5</v>
      </c>
      <c r="C212" s="2">
        <v>4194.9</v>
      </c>
      <c r="D212" s="4"/>
      <c r="E212" s="4"/>
      <c r="F212" s="5"/>
      <c r="G212" s="5"/>
    </row>
    <row r="213" spans="1:7" ht="12.75">
      <c r="A213" s="3">
        <v>40001</v>
      </c>
      <c r="B213" s="2">
        <v>102.62</v>
      </c>
      <c r="C213" s="2">
        <v>4187</v>
      </c>
      <c r="D213" s="4"/>
      <c r="E213" s="4"/>
      <c r="F213" s="5"/>
      <c r="G213" s="5"/>
    </row>
    <row r="214" spans="1:7" ht="12.75">
      <c r="A214" s="3">
        <v>40002</v>
      </c>
      <c r="B214" s="2">
        <v>100.7</v>
      </c>
      <c r="C214" s="2">
        <v>4140.2</v>
      </c>
      <c r="D214" s="4"/>
      <c r="E214" s="4"/>
      <c r="F214" s="5"/>
      <c r="G214" s="5"/>
    </row>
    <row r="215" spans="1:7" ht="12.75">
      <c r="A215" s="3">
        <v>40003</v>
      </c>
      <c r="B215" s="2">
        <v>100.46</v>
      </c>
      <c r="C215" s="2">
        <v>4158.7</v>
      </c>
      <c r="D215" s="4"/>
      <c r="E215" s="4"/>
      <c r="F215" s="5"/>
      <c r="G215" s="5"/>
    </row>
    <row r="216" spans="1:7" ht="12.75">
      <c r="A216" s="3">
        <v>40004</v>
      </c>
      <c r="B216" s="2">
        <v>100.28</v>
      </c>
      <c r="C216" s="2">
        <v>4127.2</v>
      </c>
      <c r="D216" s="4"/>
      <c r="E216" s="4"/>
      <c r="F216" s="5"/>
      <c r="G216" s="5"/>
    </row>
    <row r="217" spans="1:7" ht="12.75">
      <c r="A217" s="3">
        <v>40007</v>
      </c>
      <c r="B217" s="2">
        <v>103.64</v>
      </c>
      <c r="C217" s="2">
        <v>4202.1</v>
      </c>
      <c r="D217" s="4"/>
      <c r="E217" s="4"/>
      <c r="F217" s="5"/>
      <c r="G217" s="5"/>
    </row>
    <row r="218" spans="1:7" ht="12.75">
      <c r="A218" s="3">
        <v>40008</v>
      </c>
      <c r="B218" s="2">
        <v>105</v>
      </c>
      <c r="C218" s="2">
        <v>4237.7</v>
      </c>
      <c r="D218" s="4"/>
      <c r="E218" s="4"/>
      <c r="F218" s="5"/>
      <c r="G218" s="5"/>
    </row>
    <row r="219" spans="1:7" ht="12.75">
      <c r="A219" s="3">
        <v>40009</v>
      </c>
      <c r="B219" s="2">
        <v>105.4</v>
      </c>
      <c r="C219" s="2">
        <v>4346.5</v>
      </c>
      <c r="D219" s="4"/>
      <c r="E219" s="4"/>
      <c r="F219" s="5"/>
      <c r="G219" s="5"/>
    </row>
    <row r="220" spans="1:7" ht="12.75">
      <c r="A220" s="3">
        <v>40010</v>
      </c>
      <c r="B220" s="2">
        <v>106.75</v>
      </c>
      <c r="C220" s="2">
        <v>4361.8</v>
      </c>
      <c r="D220" s="4"/>
      <c r="E220" s="4"/>
      <c r="F220" s="5"/>
      <c r="G220" s="5"/>
    </row>
    <row r="221" spans="1:7" ht="12.75">
      <c r="A221" s="3">
        <v>40011</v>
      </c>
      <c r="B221" s="2">
        <v>109.04</v>
      </c>
      <c r="C221" s="2">
        <v>4388.8</v>
      </c>
      <c r="D221" s="4"/>
      <c r="E221" s="4"/>
      <c r="F221" s="5"/>
      <c r="G221" s="5"/>
    </row>
    <row r="222" spans="1:7" ht="12.75">
      <c r="A222" s="3">
        <v>40014</v>
      </c>
      <c r="B222" s="2">
        <v>112.05</v>
      </c>
      <c r="C222" s="2">
        <v>4443.6</v>
      </c>
      <c r="D222" s="4"/>
      <c r="E222" s="4"/>
      <c r="F222" s="5"/>
      <c r="G222" s="5"/>
    </row>
    <row r="223" spans="1:7" ht="12.75">
      <c r="A223" s="3">
        <v>40015</v>
      </c>
      <c r="B223" s="2">
        <v>111.6</v>
      </c>
      <c r="C223" s="2">
        <v>4481.2</v>
      </c>
      <c r="D223" s="4"/>
      <c r="E223" s="4"/>
      <c r="F223" s="5"/>
      <c r="G223" s="5"/>
    </row>
    <row r="224" spans="1:7" ht="12.75">
      <c r="A224" s="3">
        <v>40016</v>
      </c>
      <c r="B224" s="2">
        <v>111.6</v>
      </c>
      <c r="C224" s="2">
        <v>4493.7</v>
      </c>
      <c r="D224" s="4"/>
      <c r="E224" s="4"/>
      <c r="F224" s="5"/>
      <c r="G224" s="5"/>
    </row>
    <row r="225" spans="1:7" ht="12.75">
      <c r="A225" s="3">
        <v>40017</v>
      </c>
      <c r="B225" s="2">
        <v>113.41</v>
      </c>
      <c r="C225" s="2">
        <v>4559.8</v>
      </c>
      <c r="D225" s="4"/>
      <c r="E225" s="4"/>
      <c r="F225" s="5"/>
      <c r="G225" s="5"/>
    </row>
    <row r="226" spans="1:7" ht="12.75">
      <c r="A226" s="3">
        <v>40018</v>
      </c>
      <c r="B226" s="2">
        <v>115.2</v>
      </c>
      <c r="C226" s="2">
        <v>4576.6</v>
      </c>
      <c r="D226" s="4"/>
      <c r="E226" s="4"/>
      <c r="F226" s="5"/>
      <c r="G226" s="5"/>
    </row>
    <row r="227" spans="1:7" ht="12.75">
      <c r="A227" s="3">
        <v>40021</v>
      </c>
      <c r="B227" s="2">
        <v>112.07</v>
      </c>
      <c r="C227" s="2">
        <v>4586.1</v>
      </c>
      <c r="D227" s="4"/>
      <c r="E227" s="4"/>
      <c r="F227" s="5"/>
      <c r="G227" s="5"/>
    </row>
    <row r="228" spans="1:7" ht="12.75">
      <c r="A228" s="3">
        <v>40022</v>
      </c>
      <c r="B228" s="2">
        <v>112.1</v>
      </c>
      <c r="C228" s="2">
        <v>4528.8</v>
      </c>
      <c r="D228" s="4"/>
      <c r="E228" s="4"/>
      <c r="F228" s="5"/>
      <c r="G228" s="5"/>
    </row>
    <row r="229" spans="1:7" ht="12.75">
      <c r="A229" s="3">
        <v>40023</v>
      </c>
      <c r="B229" s="2">
        <v>112.7</v>
      </c>
      <c r="C229" s="2">
        <v>4547.5</v>
      </c>
      <c r="D229" s="4"/>
      <c r="E229" s="4"/>
      <c r="F229" s="5"/>
      <c r="G229" s="5"/>
    </row>
    <row r="230" spans="1:7" ht="12.75">
      <c r="A230" s="3">
        <v>40024</v>
      </c>
      <c r="B230" s="2">
        <v>126.9</v>
      </c>
      <c r="C230" s="2">
        <v>4631.6</v>
      </c>
      <c r="D230" s="4"/>
      <c r="E230" s="4"/>
      <c r="F230" s="5"/>
      <c r="G230" s="5"/>
    </row>
    <row r="231" spans="1:7" ht="12.75">
      <c r="A231" s="3">
        <v>40025</v>
      </c>
      <c r="B231" s="2">
        <v>126.65</v>
      </c>
      <c r="C231" s="2">
        <v>4608.4</v>
      </c>
      <c r="D231" s="4"/>
      <c r="E231" s="4"/>
      <c r="F231" s="5"/>
      <c r="G231" s="5"/>
    </row>
    <row r="232" spans="1:7" ht="12.75">
      <c r="A232" s="3">
        <v>40028</v>
      </c>
      <c r="B232" s="2">
        <v>125.35</v>
      </c>
      <c r="C232" s="2">
        <v>4682.5</v>
      </c>
      <c r="D232" s="4"/>
      <c r="E232" s="4"/>
      <c r="F232" s="5"/>
      <c r="G232" s="5"/>
    </row>
    <row r="233" spans="1:7" ht="12.75">
      <c r="A233" s="3">
        <v>40029</v>
      </c>
      <c r="B233" s="2">
        <v>126.75</v>
      </c>
      <c r="C233" s="2">
        <v>4671.4</v>
      </c>
      <c r="D233" s="4"/>
      <c r="E233" s="4"/>
      <c r="F233" s="5"/>
      <c r="G233" s="5"/>
    </row>
    <row r="234" spans="1:7" ht="12.75">
      <c r="A234" s="3">
        <v>40030</v>
      </c>
      <c r="B234" s="2">
        <v>128.85</v>
      </c>
      <c r="C234" s="2">
        <v>4647.1</v>
      </c>
      <c r="D234" s="4"/>
      <c r="E234" s="4"/>
      <c r="F234" s="5"/>
      <c r="G234" s="5"/>
    </row>
    <row r="235" spans="1:7" ht="12.75">
      <c r="A235" s="3">
        <v>40031</v>
      </c>
      <c r="B235" s="2">
        <v>129.24</v>
      </c>
      <c r="C235" s="2">
        <v>4690.5</v>
      </c>
      <c r="D235" s="4"/>
      <c r="E235" s="4"/>
      <c r="F235" s="5"/>
      <c r="G235" s="5"/>
    </row>
    <row r="236" spans="1:7" ht="12.75">
      <c r="A236" s="3">
        <v>40032</v>
      </c>
      <c r="B236" s="2">
        <v>131.45</v>
      </c>
      <c r="C236" s="2">
        <v>4731.6</v>
      </c>
      <c r="D236" s="4"/>
      <c r="E236" s="4"/>
      <c r="F236" s="5"/>
      <c r="G236" s="5"/>
    </row>
    <row r="237" spans="1:7" ht="12.75">
      <c r="A237" s="3">
        <v>40035</v>
      </c>
      <c r="B237" s="2">
        <v>134.5</v>
      </c>
      <c r="C237" s="2">
        <v>4722.2</v>
      </c>
      <c r="D237" s="4"/>
      <c r="E237" s="4"/>
      <c r="F237" s="5"/>
      <c r="G237" s="5"/>
    </row>
    <row r="238" spans="1:7" ht="12.75">
      <c r="A238" s="3">
        <v>40036</v>
      </c>
      <c r="B238" s="2">
        <v>134.65</v>
      </c>
      <c r="C238" s="2">
        <v>4671.3</v>
      </c>
      <c r="D238" s="4"/>
      <c r="E238" s="4"/>
      <c r="F238" s="5"/>
      <c r="G238" s="5"/>
    </row>
    <row r="239" spans="1:7" ht="12.75">
      <c r="A239" s="3">
        <v>40037</v>
      </c>
      <c r="B239" s="2">
        <v>135</v>
      </c>
      <c r="C239" s="2">
        <v>4716.8</v>
      </c>
      <c r="D239" s="4"/>
      <c r="E239" s="4"/>
      <c r="F239" s="5"/>
      <c r="G239" s="5"/>
    </row>
    <row r="240" spans="1:7" ht="12.75">
      <c r="A240" s="3">
        <v>40038</v>
      </c>
      <c r="B240" s="2">
        <v>133</v>
      </c>
      <c r="C240" s="2">
        <v>4755.5</v>
      </c>
      <c r="D240" s="4"/>
      <c r="E240" s="4"/>
      <c r="F240" s="5"/>
      <c r="G240" s="5"/>
    </row>
    <row r="241" spans="1:7" ht="12.75">
      <c r="A241" s="3">
        <v>40039</v>
      </c>
      <c r="B241" s="2">
        <v>134.2</v>
      </c>
      <c r="C241" s="2">
        <v>4714</v>
      </c>
      <c r="D241" s="4"/>
      <c r="E241" s="4"/>
      <c r="F241" s="5"/>
      <c r="G241" s="5"/>
    </row>
    <row r="242" spans="1:7" ht="12.75">
      <c r="A242" s="3">
        <v>40042</v>
      </c>
      <c r="B242" s="2">
        <v>132.8</v>
      </c>
      <c r="C242" s="2">
        <v>4645</v>
      </c>
      <c r="D242" s="4"/>
      <c r="E242" s="4"/>
      <c r="F242" s="5"/>
      <c r="G242" s="5"/>
    </row>
    <row r="243" spans="1:7" ht="12.75">
      <c r="A243" s="3">
        <v>40043</v>
      </c>
      <c r="B243" s="2">
        <v>134.2</v>
      </c>
      <c r="C243" s="2">
        <v>4685.8</v>
      </c>
      <c r="D243" s="4"/>
      <c r="E243" s="4"/>
      <c r="F243" s="5"/>
      <c r="G243" s="5"/>
    </row>
    <row r="244" spans="1:7" ht="12.75">
      <c r="A244" s="3">
        <v>40044</v>
      </c>
      <c r="B244" s="2">
        <v>131.95</v>
      </c>
      <c r="C244" s="2">
        <v>4689.7</v>
      </c>
      <c r="D244" s="4"/>
      <c r="E244" s="4"/>
      <c r="F244" s="5"/>
      <c r="G244" s="5"/>
    </row>
    <row r="245" spans="1:7" ht="12.75">
      <c r="A245" s="3">
        <v>40045</v>
      </c>
      <c r="B245" s="2">
        <v>135.35</v>
      </c>
      <c r="C245" s="2">
        <v>4756.6</v>
      </c>
      <c r="D245" s="4"/>
      <c r="E245" s="4"/>
      <c r="F245" s="5"/>
      <c r="G245" s="5"/>
    </row>
    <row r="246" spans="1:7" ht="12.75">
      <c r="A246" s="3">
        <v>40046</v>
      </c>
      <c r="B246" s="2">
        <v>138.8</v>
      </c>
      <c r="C246" s="2">
        <v>4850.9</v>
      </c>
      <c r="D246" s="4"/>
      <c r="E246" s="4"/>
      <c r="F246" s="5"/>
      <c r="G246" s="5"/>
    </row>
    <row r="247" spans="1:7" ht="12.75">
      <c r="A247" s="3">
        <v>40049</v>
      </c>
      <c r="B247" s="2">
        <v>139.45</v>
      </c>
      <c r="C247" s="2">
        <v>4896.2</v>
      </c>
      <c r="D247" s="4"/>
      <c r="E247" s="4"/>
      <c r="F247" s="5"/>
      <c r="G247" s="5"/>
    </row>
    <row r="248" spans="1:7" ht="12.75">
      <c r="A248" s="3">
        <v>40050</v>
      </c>
      <c r="B248" s="2">
        <v>141.45</v>
      </c>
      <c r="C248" s="2">
        <v>4916.8</v>
      </c>
      <c r="D248" s="4"/>
      <c r="E248" s="4"/>
      <c r="F248" s="5"/>
      <c r="G248" s="5"/>
    </row>
    <row r="249" spans="1:7" ht="12.75">
      <c r="A249" s="3">
        <v>40051</v>
      </c>
      <c r="B249" s="2">
        <v>138.25</v>
      </c>
      <c r="C249" s="2">
        <v>4890.6</v>
      </c>
      <c r="D249" s="4"/>
      <c r="E249" s="4"/>
      <c r="F249" s="5"/>
      <c r="G249" s="5"/>
    </row>
    <row r="250" spans="1:7" ht="12.75">
      <c r="A250" s="3">
        <v>40052</v>
      </c>
      <c r="B250" s="2">
        <v>136.6</v>
      </c>
      <c r="C250" s="2">
        <v>4869.4</v>
      </c>
      <c r="D250" s="4"/>
      <c r="E250" s="4"/>
      <c r="F250" s="5"/>
      <c r="G250" s="5"/>
    </row>
    <row r="251" spans="1:7" ht="12.75">
      <c r="A251" s="3">
        <v>40053</v>
      </c>
      <c r="B251" s="2">
        <v>138.4</v>
      </c>
      <c r="C251" s="2">
        <v>4908.9</v>
      </c>
      <c r="D251" s="4"/>
      <c r="E251" s="4"/>
      <c r="F251" s="5"/>
      <c r="G251" s="5"/>
    </row>
    <row r="252" spans="1:7" ht="12.75">
      <c r="A252" s="3">
        <v>40057</v>
      </c>
      <c r="B252" s="2">
        <v>135.85</v>
      </c>
      <c r="C252" s="2">
        <v>4819.7</v>
      </c>
      <c r="D252" s="4"/>
      <c r="E252" s="4"/>
      <c r="F252" s="5"/>
      <c r="G252" s="5"/>
    </row>
    <row r="253" spans="1:7" ht="12.75">
      <c r="A253" s="3">
        <v>40058</v>
      </c>
      <c r="B253" s="2">
        <v>130.4</v>
      </c>
      <c r="C253" s="2">
        <v>4817.5</v>
      </c>
      <c r="D253" s="4"/>
      <c r="E253" s="4"/>
      <c r="F253" s="5"/>
      <c r="G253" s="5"/>
    </row>
    <row r="254" spans="1:7" ht="12.75">
      <c r="A254" s="3">
        <v>40059</v>
      </c>
      <c r="B254" s="2">
        <v>128</v>
      </c>
      <c r="C254" s="2">
        <v>4796.8</v>
      </c>
      <c r="D254" s="4"/>
      <c r="E254" s="4"/>
      <c r="F254" s="5"/>
      <c r="G254" s="5"/>
    </row>
    <row r="255" spans="1:7" ht="12.75">
      <c r="A255" s="3">
        <v>40060</v>
      </c>
      <c r="B255" s="2">
        <v>128.85</v>
      </c>
      <c r="C255" s="2">
        <v>4851.7</v>
      </c>
      <c r="D255" s="4"/>
      <c r="E255" s="4"/>
      <c r="F255" s="5"/>
      <c r="G255" s="5"/>
    </row>
    <row r="256" spans="1:7" ht="12.75">
      <c r="A256" s="3">
        <v>40063</v>
      </c>
      <c r="B256" s="2">
        <v>132.75</v>
      </c>
      <c r="C256" s="2">
        <v>4933.2</v>
      </c>
      <c r="D256" s="4"/>
      <c r="E256" s="4"/>
      <c r="F256" s="5"/>
      <c r="G256" s="5"/>
    </row>
    <row r="257" spans="1:7" ht="12.75">
      <c r="A257" s="3">
        <v>40064</v>
      </c>
      <c r="B257" s="2">
        <v>131.9</v>
      </c>
      <c r="C257" s="2">
        <v>4947.3</v>
      </c>
      <c r="D257" s="4"/>
      <c r="E257" s="4"/>
      <c r="F257" s="5"/>
      <c r="G257" s="5"/>
    </row>
    <row r="258" spans="1:7" ht="12.75">
      <c r="A258" s="3">
        <v>40065</v>
      </c>
      <c r="B258" s="2">
        <v>134.4</v>
      </c>
      <c r="C258" s="2">
        <v>5004.3</v>
      </c>
      <c r="D258" s="4"/>
      <c r="E258" s="4"/>
      <c r="F258" s="5"/>
      <c r="G258" s="5"/>
    </row>
    <row r="259" spans="1:7" ht="12.75">
      <c r="A259" s="3">
        <v>40066</v>
      </c>
      <c r="B259" s="2">
        <v>131.7</v>
      </c>
      <c r="C259" s="2">
        <v>4987.7</v>
      </c>
      <c r="D259" s="4"/>
      <c r="E259" s="4"/>
      <c r="F259" s="5"/>
      <c r="G259" s="5"/>
    </row>
    <row r="260" spans="1:7" ht="12.75">
      <c r="A260" s="3">
        <v>40067</v>
      </c>
      <c r="B260" s="2">
        <v>129.55</v>
      </c>
      <c r="C260" s="2">
        <v>5011.5</v>
      </c>
      <c r="D260" s="4"/>
      <c r="E260" s="4"/>
      <c r="F260" s="5"/>
      <c r="G260" s="5"/>
    </row>
    <row r="261" spans="1:7" ht="12.75">
      <c r="A261" s="3">
        <v>40070</v>
      </c>
      <c r="B261" s="2">
        <v>129.8</v>
      </c>
      <c r="C261" s="2">
        <v>5018.9</v>
      </c>
      <c r="D261" s="4"/>
      <c r="E261" s="4"/>
      <c r="F261" s="5"/>
      <c r="G261" s="5"/>
    </row>
    <row r="262" spans="1:7" ht="12.75">
      <c r="A262" s="3">
        <v>40071</v>
      </c>
      <c r="B262" s="2">
        <v>135.5</v>
      </c>
      <c r="C262" s="2">
        <v>5042.1</v>
      </c>
      <c r="D262" s="4"/>
      <c r="E262" s="4"/>
      <c r="F262" s="5"/>
      <c r="G262" s="5"/>
    </row>
    <row r="263" spans="1:7" ht="12.75">
      <c r="A263" s="3">
        <v>40072</v>
      </c>
      <c r="B263" s="2">
        <v>137.8</v>
      </c>
      <c r="C263" s="2">
        <v>5124.1</v>
      </c>
      <c r="D263" s="4"/>
      <c r="E263" s="4"/>
      <c r="F263" s="5"/>
      <c r="G263" s="5"/>
    </row>
    <row r="264" spans="1:7" ht="12.75">
      <c r="A264" s="3">
        <v>40073</v>
      </c>
      <c r="B264" s="2">
        <v>139.3</v>
      </c>
      <c r="C264" s="2">
        <v>5164</v>
      </c>
      <c r="D264" s="4"/>
      <c r="E264" s="4"/>
      <c r="F264" s="5"/>
      <c r="G264" s="5"/>
    </row>
    <row r="265" spans="1:7" ht="12.75">
      <c r="A265" s="3">
        <v>40074</v>
      </c>
      <c r="B265" s="2">
        <v>139.45</v>
      </c>
      <c r="C265" s="2">
        <v>5172.9</v>
      </c>
      <c r="D265" s="4"/>
      <c r="E265" s="4"/>
      <c r="F265" s="5"/>
      <c r="G265" s="5"/>
    </row>
    <row r="266" spans="1:7" ht="12.75">
      <c r="A266" s="3">
        <v>40077</v>
      </c>
      <c r="B266" s="2">
        <v>138.5</v>
      </c>
      <c r="C266" s="2">
        <v>5134.4</v>
      </c>
      <c r="D266" s="4"/>
      <c r="E266" s="4"/>
      <c r="F266" s="5"/>
      <c r="G266" s="5"/>
    </row>
    <row r="267" spans="1:7" ht="12.75">
      <c r="A267" s="3">
        <v>40078</v>
      </c>
      <c r="B267" s="2">
        <v>138.5</v>
      </c>
      <c r="C267" s="2">
        <v>5142.6</v>
      </c>
      <c r="D267" s="4"/>
      <c r="E267" s="4"/>
      <c r="F267" s="5"/>
      <c r="G267" s="5"/>
    </row>
    <row r="268" spans="1:7" ht="12.75">
      <c r="A268" s="3">
        <v>40079</v>
      </c>
      <c r="B268" s="2">
        <v>135.88</v>
      </c>
      <c r="C268" s="2">
        <v>5139.4</v>
      </c>
      <c r="D268" s="4"/>
      <c r="E268" s="4"/>
      <c r="F268" s="5"/>
      <c r="G268" s="5"/>
    </row>
    <row r="269" spans="1:7" ht="12.75">
      <c r="A269" s="3">
        <v>40080</v>
      </c>
      <c r="B269" s="2">
        <v>133.4</v>
      </c>
      <c r="C269" s="2">
        <v>5079.3</v>
      </c>
      <c r="D269" s="4"/>
      <c r="E269" s="4"/>
      <c r="F269" s="5"/>
      <c r="G269" s="5"/>
    </row>
    <row r="270" spans="1:7" ht="12.75">
      <c r="A270" s="3">
        <v>40081</v>
      </c>
      <c r="B270" s="2">
        <v>132.2</v>
      </c>
      <c r="C270" s="2">
        <v>5082.2</v>
      </c>
      <c r="D270" s="4"/>
      <c r="E270" s="4"/>
      <c r="F270" s="5"/>
      <c r="G270" s="5"/>
    </row>
    <row r="271" spans="1:7" ht="12.75">
      <c r="A271" s="3">
        <v>40084</v>
      </c>
      <c r="B271" s="2">
        <v>130.65</v>
      </c>
      <c r="C271" s="2">
        <v>5165.7</v>
      </c>
      <c r="D271" s="4"/>
      <c r="E271" s="4"/>
      <c r="F271" s="5"/>
      <c r="G271" s="5"/>
    </row>
    <row r="272" spans="1:7" ht="12.75">
      <c r="A272" s="3">
        <v>40085</v>
      </c>
      <c r="B272" s="2">
        <v>130.76</v>
      </c>
      <c r="C272" s="2">
        <v>5159.7</v>
      </c>
      <c r="D272" s="4"/>
      <c r="E272" s="4"/>
      <c r="F272" s="5"/>
      <c r="G272" s="5"/>
    </row>
    <row r="273" spans="1:7" ht="12.75">
      <c r="A273" s="3">
        <v>40086</v>
      </c>
      <c r="B273" s="2">
        <v>131.2</v>
      </c>
      <c r="C273" s="2">
        <v>5133.9</v>
      </c>
      <c r="D273" s="4"/>
      <c r="E273" s="4"/>
      <c r="F273" s="5"/>
      <c r="G273" s="5"/>
    </row>
    <row r="274" spans="1:7" ht="12.75">
      <c r="A274" s="3">
        <v>40087</v>
      </c>
      <c r="B274" s="2">
        <v>130.1</v>
      </c>
      <c r="C274" s="2">
        <v>5047.8</v>
      </c>
      <c r="D274" s="4"/>
      <c r="E274" s="4"/>
      <c r="F274" s="5"/>
      <c r="G274" s="5"/>
    </row>
    <row r="275" spans="1:7" ht="12.75">
      <c r="A275" s="3">
        <v>40088</v>
      </c>
      <c r="B275" s="2">
        <v>128.77</v>
      </c>
      <c r="C275" s="2">
        <v>4988.7</v>
      </c>
      <c r="D275" s="4"/>
      <c r="E275" s="4"/>
      <c r="F275" s="5"/>
      <c r="G275" s="5"/>
    </row>
    <row r="276" spans="1:7" ht="12.75">
      <c r="A276" s="3">
        <v>40091</v>
      </c>
      <c r="B276" s="2">
        <v>129.8</v>
      </c>
      <c r="C276" s="2">
        <v>5024.3</v>
      </c>
      <c r="D276" s="4"/>
      <c r="E276" s="4"/>
      <c r="F276" s="5"/>
      <c r="G276" s="5"/>
    </row>
    <row r="277" spans="1:7" ht="12.75">
      <c r="A277" s="3">
        <v>40092</v>
      </c>
      <c r="B277" s="2">
        <v>130.8</v>
      </c>
      <c r="C277" s="2">
        <v>5138</v>
      </c>
      <c r="D277" s="4"/>
      <c r="E277" s="4"/>
      <c r="F277" s="5"/>
      <c r="G277" s="5"/>
    </row>
    <row r="278" spans="1:7" ht="12.75">
      <c r="A278" s="3">
        <v>40093</v>
      </c>
      <c r="B278" s="2">
        <v>131.31</v>
      </c>
      <c r="C278" s="2">
        <v>5108.9</v>
      </c>
      <c r="D278" s="4"/>
      <c r="E278" s="4"/>
      <c r="F278" s="5"/>
      <c r="G278" s="5"/>
    </row>
    <row r="279" spans="1:7" ht="12.75">
      <c r="A279" s="3">
        <v>40094</v>
      </c>
      <c r="B279" s="2">
        <v>134.8</v>
      </c>
      <c r="C279" s="2">
        <v>5154.6</v>
      </c>
      <c r="D279" s="4"/>
      <c r="E279" s="4"/>
      <c r="F279" s="5"/>
      <c r="G279" s="5"/>
    </row>
    <row r="280" spans="1:7" ht="12.75">
      <c r="A280" s="3">
        <v>40095</v>
      </c>
      <c r="B280" s="2">
        <v>135.8</v>
      </c>
      <c r="C280" s="2">
        <v>5161.9</v>
      </c>
      <c r="D280" s="4"/>
      <c r="E280" s="4"/>
      <c r="F280" s="5"/>
      <c r="G280" s="5"/>
    </row>
    <row r="281" spans="1:7" ht="12.75">
      <c r="A281" s="3">
        <v>40098</v>
      </c>
      <c r="B281" s="2">
        <v>135.3</v>
      </c>
      <c r="C281" s="2">
        <v>5210.2</v>
      </c>
      <c r="D281" s="4"/>
      <c r="E281" s="4"/>
      <c r="F281" s="5"/>
      <c r="G281" s="5"/>
    </row>
    <row r="282" spans="1:7" ht="12.75">
      <c r="A282" s="3">
        <v>40099</v>
      </c>
      <c r="B282" s="2">
        <v>135.2</v>
      </c>
      <c r="C282" s="2">
        <v>5154.1</v>
      </c>
      <c r="D282" s="4"/>
      <c r="E282" s="4"/>
      <c r="F282" s="5"/>
      <c r="G282" s="5"/>
    </row>
    <row r="283" spans="1:7" ht="12.75">
      <c r="A283" s="3">
        <v>40100</v>
      </c>
      <c r="B283" s="2">
        <v>134.3</v>
      </c>
      <c r="C283" s="2">
        <v>5256.1</v>
      </c>
      <c r="D283" s="4"/>
      <c r="E283" s="4"/>
      <c r="F283" s="5"/>
      <c r="G283" s="5"/>
    </row>
    <row r="284" spans="1:7" ht="12.75">
      <c r="A284" s="3">
        <v>40101</v>
      </c>
      <c r="B284" s="2">
        <v>135.3</v>
      </c>
      <c r="C284" s="2">
        <v>5223</v>
      </c>
      <c r="D284" s="4"/>
      <c r="E284" s="4"/>
      <c r="F284" s="5"/>
      <c r="G284" s="5"/>
    </row>
    <row r="285" spans="1:7" ht="12.75">
      <c r="A285" s="3">
        <v>40102</v>
      </c>
      <c r="B285" s="2">
        <v>133.25</v>
      </c>
      <c r="C285" s="2">
        <v>5190.2</v>
      </c>
      <c r="D285" s="4"/>
      <c r="E285" s="4"/>
      <c r="F285" s="5"/>
      <c r="G285" s="5"/>
    </row>
    <row r="286" spans="1:7" ht="12.75">
      <c r="A286" s="3">
        <v>40105</v>
      </c>
      <c r="B286" s="2">
        <v>134.2</v>
      </c>
      <c r="C286" s="2">
        <v>5281.5</v>
      </c>
      <c r="D286" s="4"/>
      <c r="E286" s="4"/>
      <c r="F286" s="5"/>
      <c r="G286" s="5"/>
    </row>
    <row r="287" spans="1:7" ht="12.75">
      <c r="A287" s="3">
        <v>40106</v>
      </c>
      <c r="B287" s="2">
        <v>135.7</v>
      </c>
      <c r="C287" s="2">
        <v>5243.4</v>
      </c>
      <c r="D287" s="4"/>
      <c r="E287" s="4"/>
      <c r="F287" s="5"/>
      <c r="G287" s="5"/>
    </row>
    <row r="288" spans="1:7" ht="12.75">
      <c r="A288" s="3">
        <v>40107</v>
      </c>
      <c r="B288" s="2">
        <v>137.7</v>
      </c>
      <c r="C288" s="2">
        <v>5257.9</v>
      </c>
      <c r="D288" s="4"/>
      <c r="E288" s="4"/>
      <c r="F288" s="5"/>
      <c r="G288" s="5"/>
    </row>
    <row r="289" spans="1:7" ht="12.75">
      <c r="A289" s="3">
        <v>40108</v>
      </c>
      <c r="B289" s="2">
        <v>139.7</v>
      </c>
      <c r="C289" s="2">
        <v>5207.4</v>
      </c>
      <c r="D289" s="4"/>
      <c r="E289" s="4"/>
      <c r="F289" s="5"/>
      <c r="G289" s="5"/>
    </row>
    <row r="290" spans="1:7" ht="12.75">
      <c r="A290" s="3">
        <v>40109</v>
      </c>
      <c r="B290" s="2">
        <v>135.3</v>
      </c>
      <c r="C290" s="2">
        <v>5242.6</v>
      </c>
      <c r="D290" s="4"/>
      <c r="E290" s="4"/>
      <c r="F290" s="5"/>
      <c r="G290" s="5"/>
    </row>
    <row r="291" spans="1:7" ht="12.75">
      <c r="A291" s="3">
        <v>40112</v>
      </c>
      <c r="B291" s="2">
        <v>134.8</v>
      </c>
      <c r="C291" s="2">
        <v>5191.7</v>
      </c>
      <c r="D291" s="4"/>
      <c r="E291" s="4"/>
      <c r="F291" s="5"/>
      <c r="G291" s="5"/>
    </row>
    <row r="292" spans="1:7" ht="12.75">
      <c r="A292" s="3">
        <v>40113</v>
      </c>
      <c r="B292" s="2">
        <v>133.5</v>
      </c>
      <c r="C292" s="2">
        <v>5201</v>
      </c>
      <c r="D292" s="4"/>
      <c r="E292" s="4"/>
      <c r="F292" s="5"/>
      <c r="G292" s="5"/>
    </row>
    <row r="293" spans="1:7" ht="12.75">
      <c r="A293" s="3">
        <v>40114</v>
      </c>
      <c r="B293" s="2">
        <v>133.4</v>
      </c>
      <c r="C293" s="2">
        <v>5080.4</v>
      </c>
      <c r="D293" s="4"/>
      <c r="E293" s="4"/>
      <c r="F293" s="5"/>
      <c r="G293" s="5"/>
    </row>
    <row r="294" spans="1:7" ht="12.75">
      <c r="A294" s="3">
        <v>40115</v>
      </c>
      <c r="B294" s="2">
        <v>133</v>
      </c>
      <c r="C294" s="2">
        <v>5137.7</v>
      </c>
      <c r="D294" s="4"/>
      <c r="E294" s="4"/>
      <c r="F294" s="5"/>
      <c r="G294" s="5"/>
    </row>
    <row r="295" spans="1:7" ht="12.75">
      <c r="A295" s="3">
        <v>40116</v>
      </c>
      <c r="B295" s="2">
        <v>131.3</v>
      </c>
      <c r="C295" s="2">
        <v>5044.5</v>
      </c>
      <c r="D295" s="4"/>
      <c r="E295" s="4"/>
      <c r="F295" s="5"/>
      <c r="G295" s="5"/>
    </row>
    <row r="296" spans="1:7" ht="12.75">
      <c r="A296" s="3">
        <v>40119</v>
      </c>
      <c r="B296" s="2">
        <v>133.9</v>
      </c>
      <c r="C296" s="2">
        <v>5104.5</v>
      </c>
      <c r="D296" s="4"/>
      <c r="E296" s="4"/>
      <c r="F296" s="5"/>
      <c r="G296" s="5"/>
    </row>
    <row r="297" spans="1:7" ht="12.75">
      <c r="A297" s="3">
        <v>40120</v>
      </c>
      <c r="B297" s="2">
        <v>132.3</v>
      </c>
      <c r="C297" s="2">
        <v>5037.2</v>
      </c>
      <c r="D297" s="4"/>
      <c r="E297" s="4"/>
      <c r="F297" s="5"/>
      <c r="G297" s="5"/>
    </row>
    <row r="298" spans="1:7" ht="12.75">
      <c r="A298" s="3">
        <v>40121</v>
      </c>
      <c r="B298" s="2">
        <v>133.6</v>
      </c>
      <c r="C298" s="2">
        <v>5107.9</v>
      </c>
      <c r="D298" s="4"/>
      <c r="E298" s="4"/>
      <c r="F298" s="5"/>
      <c r="G298" s="5"/>
    </row>
    <row r="299" spans="1:7" ht="12.75">
      <c r="A299" s="3">
        <v>40122</v>
      </c>
      <c r="B299" s="2">
        <v>136.9</v>
      </c>
      <c r="C299" s="2">
        <v>5125.6</v>
      </c>
      <c r="D299" s="4"/>
      <c r="E299" s="4"/>
      <c r="F299" s="5"/>
      <c r="G299" s="5"/>
    </row>
    <row r="300" spans="1:7" ht="12.75">
      <c r="A300" s="3">
        <v>40123</v>
      </c>
      <c r="B300" s="2">
        <v>137.8</v>
      </c>
      <c r="C300" s="2">
        <v>5142.7</v>
      </c>
      <c r="D300" s="4"/>
      <c r="E300" s="4"/>
      <c r="F300" s="5"/>
      <c r="G300" s="5"/>
    </row>
    <row r="301" spans="1:7" ht="12.75">
      <c r="A301" s="3">
        <v>40126</v>
      </c>
      <c r="B301" s="2">
        <v>139</v>
      </c>
      <c r="C301" s="2">
        <v>5235.2</v>
      </c>
      <c r="D301" s="4"/>
      <c r="E301" s="4"/>
      <c r="F301" s="5"/>
      <c r="G301" s="5"/>
    </row>
    <row r="302" spans="1:7" ht="12.75">
      <c r="A302" s="3">
        <v>40127</v>
      </c>
      <c r="B302" s="2">
        <v>139.1</v>
      </c>
      <c r="C302" s="2">
        <v>5230.5</v>
      </c>
      <c r="D302" s="4"/>
      <c r="E302" s="4"/>
      <c r="F302" s="5"/>
      <c r="G302" s="5"/>
    </row>
    <row r="303" spans="1:7" ht="12.75">
      <c r="A303" s="3">
        <v>40128</v>
      </c>
      <c r="B303" s="2">
        <v>142</v>
      </c>
      <c r="C303" s="2">
        <v>5266.8</v>
      </c>
      <c r="D303" s="4"/>
      <c r="E303" s="4"/>
      <c r="F303" s="5"/>
      <c r="G303" s="5"/>
    </row>
    <row r="304" spans="1:7" ht="12.75">
      <c r="A304" s="3">
        <v>40129</v>
      </c>
      <c r="B304" s="2">
        <v>147.2</v>
      </c>
      <c r="C304" s="2">
        <v>5276.5</v>
      </c>
      <c r="D304" s="4"/>
      <c r="E304" s="4"/>
      <c r="F304" s="5"/>
      <c r="G304" s="5"/>
    </row>
    <row r="305" spans="1:7" ht="12.75">
      <c r="A305" s="3">
        <v>40130</v>
      </c>
      <c r="B305" s="2">
        <v>146.7</v>
      </c>
      <c r="C305" s="2">
        <v>5296.4</v>
      </c>
      <c r="D305" s="4"/>
      <c r="E305" s="4"/>
      <c r="F305" s="5"/>
      <c r="G305" s="5"/>
    </row>
    <row r="306" spans="1:7" ht="12.75">
      <c r="A306" s="3">
        <v>40133</v>
      </c>
      <c r="B306" s="2">
        <v>149.6</v>
      </c>
      <c r="C306" s="2">
        <v>5382.7</v>
      </c>
      <c r="D306" s="4"/>
      <c r="E306" s="4"/>
      <c r="F306" s="5"/>
      <c r="G306" s="5"/>
    </row>
    <row r="307" spans="1:7" ht="12.75">
      <c r="A307" s="3">
        <v>40134</v>
      </c>
      <c r="B307" s="2">
        <v>147.5</v>
      </c>
      <c r="C307" s="2">
        <v>5345.9</v>
      </c>
      <c r="D307" s="4"/>
      <c r="E307" s="4"/>
      <c r="F307" s="5"/>
      <c r="G307" s="5"/>
    </row>
    <row r="308" spans="1:7" ht="12.75">
      <c r="A308" s="3">
        <v>40135</v>
      </c>
      <c r="B308" s="2">
        <v>145.9</v>
      </c>
      <c r="C308" s="2">
        <v>5342.1</v>
      </c>
      <c r="D308" s="4"/>
      <c r="E308" s="4"/>
      <c r="F308" s="5"/>
      <c r="G308" s="5"/>
    </row>
    <row r="309" spans="1:7" ht="12.75">
      <c r="A309" s="3">
        <v>40136</v>
      </c>
      <c r="B309" s="2">
        <v>144.7</v>
      </c>
      <c r="C309" s="2">
        <v>5267.7</v>
      </c>
      <c r="D309" s="4"/>
      <c r="E309" s="4"/>
      <c r="F309" s="5"/>
      <c r="G309" s="5"/>
    </row>
    <row r="310" spans="1:7" ht="12.75">
      <c r="A310" s="3">
        <v>40137</v>
      </c>
      <c r="B310" s="2">
        <v>145.2</v>
      </c>
      <c r="C310" s="2">
        <v>5251.4</v>
      </c>
      <c r="D310" s="4"/>
      <c r="E310" s="4"/>
      <c r="F310" s="5"/>
      <c r="G310" s="5"/>
    </row>
    <row r="311" spans="1:7" ht="12.75">
      <c r="A311" s="3">
        <v>40140</v>
      </c>
      <c r="B311" s="2">
        <v>149</v>
      </c>
      <c r="C311" s="2">
        <v>5355.5</v>
      </c>
      <c r="D311" s="4"/>
      <c r="E311" s="4"/>
      <c r="F311" s="5"/>
      <c r="G311" s="5"/>
    </row>
    <row r="312" spans="1:7" ht="12.75">
      <c r="A312" s="3">
        <v>40141</v>
      </c>
      <c r="B312" s="2">
        <v>148.3</v>
      </c>
      <c r="C312" s="2">
        <v>5324</v>
      </c>
      <c r="D312" s="4"/>
      <c r="E312" s="4"/>
      <c r="F312" s="5"/>
      <c r="G312" s="5"/>
    </row>
    <row r="313" spans="1:7" ht="12.75">
      <c r="A313" s="3">
        <v>40142</v>
      </c>
      <c r="B313" s="2">
        <v>148.1</v>
      </c>
      <c r="C313" s="2">
        <v>5364.8</v>
      </c>
      <c r="D313" s="4"/>
      <c r="E313" s="4"/>
      <c r="F313" s="5"/>
      <c r="G313" s="5"/>
    </row>
    <row r="314" spans="1:7" ht="12.75">
      <c r="A314" s="3">
        <v>40143</v>
      </c>
      <c r="B314" s="2">
        <v>145.3</v>
      </c>
      <c r="C314" s="2">
        <v>5194.1</v>
      </c>
      <c r="D314" s="4"/>
      <c r="E314" s="4"/>
      <c r="F314" s="5"/>
      <c r="G314" s="5"/>
    </row>
    <row r="315" spans="1:7" ht="12.75">
      <c r="A315" s="3">
        <v>40144</v>
      </c>
      <c r="B315" s="2">
        <v>144.5</v>
      </c>
      <c r="C315" s="2">
        <v>5245.7</v>
      </c>
      <c r="D315" s="4"/>
      <c r="E315" s="4"/>
      <c r="F315" s="5"/>
      <c r="G315" s="5"/>
    </row>
    <row r="316" spans="1:7" ht="12.75">
      <c r="A316" s="3">
        <v>40147</v>
      </c>
      <c r="B316" s="2">
        <v>140.2</v>
      </c>
      <c r="C316" s="2">
        <v>5190.7</v>
      </c>
      <c r="D316" s="4"/>
      <c r="E316" s="4"/>
      <c r="F316" s="5"/>
      <c r="G316" s="5"/>
    </row>
    <row r="317" spans="1:7" ht="12.75">
      <c r="A317" s="3">
        <v>40148</v>
      </c>
      <c r="B317" s="2">
        <v>142.4</v>
      </c>
      <c r="C317" s="2">
        <v>5312.2</v>
      </c>
      <c r="D317" s="4"/>
      <c r="E317" s="4"/>
      <c r="F317" s="5"/>
      <c r="G317" s="5"/>
    </row>
    <row r="318" spans="1:7" ht="12.75">
      <c r="A318" s="3">
        <v>40149</v>
      </c>
      <c r="B318" s="2">
        <v>144.6</v>
      </c>
      <c r="C318" s="2">
        <v>5327.4</v>
      </c>
      <c r="D318" s="4"/>
      <c r="E318" s="4"/>
      <c r="F318" s="5"/>
      <c r="G318" s="5"/>
    </row>
    <row r="319" spans="1:7" ht="12.75">
      <c r="A319" s="3">
        <v>40150</v>
      </c>
      <c r="B319" s="2">
        <v>142.8</v>
      </c>
      <c r="C319" s="2">
        <v>5313</v>
      </c>
      <c r="D319" s="4"/>
      <c r="E319" s="4"/>
      <c r="F319" s="5"/>
      <c r="G319" s="5"/>
    </row>
    <row r="320" spans="1:7" ht="12.75">
      <c r="A320" s="3">
        <v>40151</v>
      </c>
      <c r="B320" s="2">
        <v>141</v>
      </c>
      <c r="C320" s="2">
        <v>5322.4</v>
      </c>
      <c r="D320" s="4"/>
      <c r="E320" s="4"/>
      <c r="F320" s="5"/>
      <c r="G320" s="5"/>
    </row>
    <row r="321" spans="1:7" ht="12.75">
      <c r="A321" s="3">
        <v>40154</v>
      </c>
      <c r="B321" s="2">
        <v>142.2</v>
      </c>
      <c r="C321" s="2">
        <v>5310.7</v>
      </c>
      <c r="D321" s="4"/>
      <c r="E321" s="4"/>
      <c r="F321" s="5"/>
      <c r="G321" s="5"/>
    </row>
    <row r="322" spans="1:7" ht="12.75">
      <c r="A322" s="3">
        <v>40155</v>
      </c>
      <c r="B322" s="2">
        <v>140.2</v>
      </c>
      <c r="C322" s="2">
        <v>5223.1</v>
      </c>
      <c r="D322" s="4"/>
      <c r="E322" s="4"/>
      <c r="F322" s="5"/>
      <c r="G322" s="5"/>
    </row>
    <row r="323" spans="1:7" ht="12.75">
      <c r="A323" s="3">
        <v>40156</v>
      </c>
      <c r="B323" s="2">
        <v>140.2</v>
      </c>
      <c r="C323" s="2">
        <v>5203.9</v>
      </c>
      <c r="D323" s="4"/>
      <c r="E323" s="4"/>
      <c r="F323" s="5"/>
      <c r="G323" s="5"/>
    </row>
    <row r="324" spans="1:7" ht="12.75">
      <c r="A324" s="3">
        <v>40157</v>
      </c>
      <c r="B324" s="2">
        <v>142.7</v>
      </c>
      <c r="C324" s="2">
        <v>5244.4</v>
      </c>
      <c r="D324" s="4"/>
      <c r="E324" s="4"/>
      <c r="F324" s="5"/>
      <c r="G324" s="5"/>
    </row>
    <row r="325" spans="1:7" ht="12.75">
      <c r="A325" s="3">
        <v>40158</v>
      </c>
      <c r="B325" s="2">
        <v>142.1</v>
      </c>
      <c r="C325" s="2">
        <v>5261.6</v>
      </c>
      <c r="D325" s="4"/>
      <c r="E325" s="4"/>
      <c r="F325" s="5"/>
      <c r="G325" s="5"/>
    </row>
    <row r="326" spans="1:7" ht="12.75">
      <c r="A326" s="3">
        <v>40161</v>
      </c>
      <c r="B326" s="2">
        <v>143</v>
      </c>
      <c r="C326" s="2">
        <v>5315.3</v>
      </c>
      <c r="D326" s="4"/>
      <c r="E326" s="4"/>
      <c r="F326" s="5"/>
      <c r="G326" s="5"/>
    </row>
    <row r="327" spans="1:7" ht="12.75">
      <c r="A327" s="3">
        <v>40162</v>
      </c>
      <c r="B327" s="2">
        <v>141.3</v>
      </c>
      <c r="C327" s="2">
        <v>5285.8</v>
      </c>
      <c r="D327" s="4"/>
      <c r="E327" s="4"/>
      <c r="F327" s="5"/>
      <c r="G327" s="5"/>
    </row>
    <row r="328" spans="1:7" ht="12.75">
      <c r="A328" s="3">
        <v>40163</v>
      </c>
      <c r="B328" s="2">
        <v>142.7</v>
      </c>
      <c r="C328" s="2">
        <v>5320.3</v>
      </c>
      <c r="D328" s="4"/>
      <c r="E328" s="4"/>
      <c r="F328" s="5"/>
      <c r="G328" s="5"/>
    </row>
    <row r="329" spans="1:7" ht="12.75">
      <c r="A329" s="3">
        <v>40164</v>
      </c>
      <c r="B329" s="2">
        <v>140.9</v>
      </c>
      <c r="C329" s="2">
        <v>5217.6</v>
      </c>
      <c r="D329" s="4"/>
      <c r="E329" s="4"/>
      <c r="F329" s="5"/>
      <c r="G329" s="5"/>
    </row>
    <row r="330" spans="1:7" ht="12.75">
      <c r="A330" s="3">
        <v>40165</v>
      </c>
      <c r="B330" s="2">
        <v>138.3</v>
      </c>
      <c r="C330" s="2">
        <v>5196.8</v>
      </c>
      <c r="D330" s="4"/>
      <c r="E330" s="4"/>
      <c r="F330" s="5"/>
      <c r="G330" s="5"/>
    </row>
    <row r="331" spans="1:7" ht="12.75">
      <c r="A331" s="3">
        <v>40168</v>
      </c>
      <c r="B331" s="2">
        <v>140.8</v>
      </c>
      <c r="C331" s="2">
        <v>5294</v>
      </c>
      <c r="D331" s="4"/>
      <c r="E331" s="4"/>
      <c r="F331" s="5"/>
      <c r="G331" s="5"/>
    </row>
    <row r="332" spans="1:7" ht="12.75">
      <c r="A332" s="3">
        <v>40169</v>
      </c>
      <c r="B332" s="2">
        <v>141.8</v>
      </c>
      <c r="C332" s="2">
        <v>5328.7</v>
      </c>
      <c r="D332" s="4"/>
      <c r="E332" s="4"/>
      <c r="F332" s="5"/>
      <c r="G332" s="5"/>
    </row>
    <row r="333" spans="1:7" ht="12.75">
      <c r="A333" s="3">
        <v>40170</v>
      </c>
      <c r="B333" s="2">
        <v>137.5</v>
      </c>
      <c r="C333" s="2">
        <v>5372.4</v>
      </c>
      <c r="D333" s="4"/>
      <c r="E333" s="4"/>
      <c r="F333" s="5"/>
      <c r="G333" s="5"/>
    </row>
    <row r="334" spans="1:7" ht="12.75">
      <c r="A334" s="3">
        <v>40171</v>
      </c>
      <c r="B334" s="2">
        <v>137.2</v>
      </c>
      <c r="C334" s="2">
        <v>5402.4</v>
      </c>
      <c r="D334" s="4"/>
      <c r="E334" s="4"/>
      <c r="F334" s="5"/>
      <c r="G334" s="5"/>
    </row>
    <row r="335" spans="1:7" ht="12.75">
      <c r="A335" s="3">
        <v>40176</v>
      </c>
      <c r="B335" s="2">
        <v>138.1</v>
      </c>
      <c r="C335" s="2">
        <v>5437.6</v>
      </c>
      <c r="D335" s="4"/>
      <c r="E335" s="4"/>
      <c r="F335" s="5"/>
      <c r="G335" s="5"/>
    </row>
    <row r="336" spans="1:7" ht="12.75">
      <c r="A336" s="3">
        <v>40177</v>
      </c>
      <c r="B336" s="2">
        <v>137.2</v>
      </c>
      <c r="C336" s="2">
        <v>5397.9</v>
      </c>
      <c r="D336" s="4"/>
      <c r="E336" s="4"/>
      <c r="F336" s="5"/>
      <c r="G336" s="5"/>
    </row>
    <row r="337" spans="1:7" ht="12.75">
      <c r="A337" s="3">
        <v>40178</v>
      </c>
      <c r="B337" s="2">
        <v>135</v>
      </c>
      <c r="C337" s="2">
        <v>5412.9</v>
      </c>
      <c r="D337" s="4"/>
      <c r="E337" s="4"/>
      <c r="F337" s="5"/>
      <c r="G337" s="5"/>
    </row>
    <row r="338" spans="1:7" ht="12.75">
      <c r="A338" s="3">
        <v>40182</v>
      </c>
      <c r="B338" s="2">
        <v>138.8</v>
      </c>
      <c r="C338" s="2">
        <v>5500.3</v>
      </c>
      <c r="D338" s="4"/>
      <c r="E338" s="4"/>
      <c r="F338" s="5"/>
      <c r="G338" s="5"/>
    </row>
    <row r="339" spans="1:7" ht="12.75">
      <c r="A339" s="3">
        <v>40183</v>
      </c>
      <c r="B339" s="2">
        <v>141.6</v>
      </c>
      <c r="C339" s="2">
        <v>5522.5</v>
      </c>
      <c r="D339" s="4"/>
      <c r="E339" s="4"/>
      <c r="F339" s="5"/>
      <c r="G339" s="5"/>
    </row>
    <row r="340" spans="1:7" ht="12.75">
      <c r="A340" s="3">
        <v>40184</v>
      </c>
      <c r="B340" s="2">
        <v>144.41</v>
      </c>
      <c r="C340" s="2">
        <v>5530</v>
      </c>
      <c r="D340" s="4"/>
      <c r="E340" s="4"/>
      <c r="F340" s="5"/>
      <c r="G340" s="5"/>
    </row>
    <row r="341" spans="1:7" ht="12.75">
      <c r="A341" s="3">
        <v>40185</v>
      </c>
      <c r="B341" s="2">
        <v>142.8</v>
      </c>
      <c r="C341" s="2">
        <v>5526.7</v>
      </c>
      <c r="D341" s="4"/>
      <c r="E341" s="4"/>
      <c r="F341" s="5"/>
      <c r="G341" s="5"/>
    </row>
    <row r="342" spans="1:7" ht="12.75">
      <c r="A342" s="3">
        <v>40186</v>
      </c>
      <c r="B342" s="2">
        <v>143</v>
      </c>
      <c r="C342" s="2">
        <v>5534.2</v>
      </c>
      <c r="D342" s="4"/>
      <c r="E342" s="4"/>
      <c r="F342" s="5"/>
      <c r="G342" s="5"/>
    </row>
    <row r="343" spans="1:7" ht="12.75">
      <c r="A343" s="3">
        <v>40189</v>
      </c>
      <c r="B343" s="2">
        <v>142.6</v>
      </c>
      <c r="C343" s="2">
        <v>5538.1</v>
      </c>
      <c r="D343" s="4"/>
      <c r="E343" s="4"/>
      <c r="F343" s="5"/>
      <c r="G343" s="5"/>
    </row>
    <row r="344" spans="1:7" ht="12.75">
      <c r="A344" s="3">
        <v>40190</v>
      </c>
      <c r="B344" s="2">
        <v>144.38</v>
      </c>
      <c r="C344" s="2">
        <v>5498.7</v>
      </c>
      <c r="D344" s="4"/>
      <c r="E344" s="4"/>
      <c r="F344" s="5"/>
      <c r="G344" s="5"/>
    </row>
    <row r="345" spans="1:7" ht="12.75">
      <c r="A345" s="3">
        <v>40191</v>
      </c>
      <c r="B345" s="2">
        <v>146.9</v>
      </c>
      <c r="C345" s="2">
        <v>5473.5</v>
      </c>
      <c r="D345" s="4"/>
      <c r="E345" s="4"/>
      <c r="F345" s="5"/>
      <c r="G345" s="5"/>
    </row>
    <row r="346" spans="1:7" ht="12.75">
      <c r="A346" s="3">
        <v>40192</v>
      </c>
      <c r="B346" s="2">
        <v>146.7</v>
      </c>
      <c r="C346" s="2">
        <v>5498.2</v>
      </c>
      <c r="D346" s="4"/>
      <c r="E346" s="4"/>
      <c r="F346" s="5"/>
      <c r="G346" s="5"/>
    </row>
    <row r="347" spans="1:7" ht="12.75">
      <c r="A347" s="3">
        <v>40193</v>
      </c>
      <c r="B347" s="2">
        <v>145</v>
      </c>
      <c r="C347" s="2">
        <v>5455.4</v>
      </c>
      <c r="D347" s="4"/>
      <c r="E347" s="4"/>
      <c r="F347" s="5"/>
      <c r="G347" s="5"/>
    </row>
    <row r="348" spans="1:7" ht="12.75">
      <c r="A348" s="3">
        <v>40196</v>
      </c>
      <c r="B348" s="2">
        <v>146.9</v>
      </c>
      <c r="C348" s="2">
        <v>5494.4</v>
      </c>
      <c r="D348" s="4"/>
      <c r="E348" s="4"/>
      <c r="F348" s="5"/>
      <c r="G348" s="5"/>
    </row>
    <row r="349" spans="1:7" ht="12.75">
      <c r="A349" s="3">
        <v>40197</v>
      </c>
      <c r="B349" s="2">
        <v>146</v>
      </c>
      <c r="C349" s="2">
        <v>5513.1</v>
      </c>
      <c r="D349" s="4"/>
      <c r="E349" s="4"/>
      <c r="F349" s="5"/>
      <c r="G349" s="5"/>
    </row>
    <row r="350" spans="1:7" ht="12.75">
      <c r="A350" s="3">
        <v>40198</v>
      </c>
      <c r="B350" s="2">
        <v>144.8</v>
      </c>
      <c r="C350" s="2">
        <v>5420.8</v>
      </c>
      <c r="D350" s="4"/>
      <c r="E350" s="4"/>
      <c r="F350" s="5"/>
      <c r="G350" s="5"/>
    </row>
    <row r="351" spans="1:7" ht="12.75">
      <c r="A351" s="3">
        <v>40199</v>
      </c>
      <c r="B351" s="2">
        <v>143.2</v>
      </c>
      <c r="C351" s="2">
        <v>5335.1</v>
      </c>
      <c r="D351" s="4"/>
      <c r="E351" s="4"/>
      <c r="F351" s="5"/>
      <c r="G351" s="5"/>
    </row>
    <row r="352" spans="1:7" ht="12.75">
      <c r="A352" s="3">
        <v>40200</v>
      </c>
      <c r="B352" s="2">
        <v>142.6</v>
      </c>
      <c r="C352" s="2">
        <v>5303</v>
      </c>
      <c r="D352" s="4"/>
      <c r="E352" s="4"/>
      <c r="F352" s="5"/>
      <c r="G352" s="5"/>
    </row>
    <row r="353" spans="1:7" ht="12.75">
      <c r="A353" s="3">
        <v>40203</v>
      </c>
      <c r="B353" s="2">
        <v>139.4</v>
      </c>
      <c r="C353" s="2">
        <v>5260.3</v>
      </c>
      <c r="D353" s="4"/>
      <c r="E353" s="4"/>
      <c r="F353" s="5"/>
      <c r="G353" s="5"/>
    </row>
    <row r="354" spans="1:7" ht="12.75">
      <c r="A354" s="3">
        <v>40204</v>
      </c>
      <c r="B354" s="2">
        <v>139.7</v>
      </c>
      <c r="C354" s="2">
        <v>5276.9</v>
      </c>
      <c r="D354" s="4"/>
      <c r="E354" s="4"/>
      <c r="F354" s="5"/>
      <c r="G354" s="5"/>
    </row>
    <row r="355" spans="1:7" ht="12.75">
      <c r="A355" s="3">
        <v>40205</v>
      </c>
      <c r="B355" s="2">
        <v>139.8</v>
      </c>
      <c r="C355" s="2">
        <v>5217.5</v>
      </c>
      <c r="D355" s="4"/>
      <c r="E355" s="4"/>
      <c r="F355" s="5"/>
      <c r="G355" s="5"/>
    </row>
    <row r="356" spans="1:7" ht="12.75">
      <c r="A356" s="3">
        <v>40206</v>
      </c>
      <c r="B356" s="2">
        <v>137</v>
      </c>
      <c r="C356" s="2">
        <v>5145.7</v>
      </c>
      <c r="D356" s="4"/>
      <c r="E356" s="4"/>
      <c r="F356" s="5"/>
      <c r="G356" s="5"/>
    </row>
    <row r="357" spans="1:7" ht="12.75">
      <c r="A357" s="3">
        <v>40207</v>
      </c>
      <c r="B357" s="2">
        <v>137.6</v>
      </c>
      <c r="C357" s="2">
        <v>5188.5</v>
      </c>
      <c r="D357" s="4"/>
      <c r="E357" s="4"/>
      <c r="F357" s="5"/>
      <c r="G357" s="5"/>
    </row>
    <row r="358" spans="1:7" ht="12.75">
      <c r="A358" s="3">
        <v>40210</v>
      </c>
      <c r="B358" s="2">
        <v>136.5</v>
      </c>
      <c r="C358" s="2">
        <v>5247.4</v>
      </c>
      <c r="D358" s="4"/>
      <c r="E358" s="4"/>
      <c r="F358" s="5"/>
      <c r="G358" s="5"/>
    </row>
    <row r="359" spans="1:7" ht="12.75">
      <c r="A359" s="3">
        <v>40211</v>
      </c>
      <c r="B359" s="2">
        <v>136.5</v>
      </c>
      <c r="C359" s="2">
        <v>5283.3</v>
      </c>
      <c r="D359" s="4"/>
      <c r="E359" s="4"/>
      <c r="F359" s="5"/>
      <c r="G359" s="5"/>
    </row>
    <row r="360" spans="1:7" ht="12.75">
      <c r="A360" s="3">
        <v>40212</v>
      </c>
      <c r="B360" s="2">
        <v>133.4</v>
      </c>
      <c r="C360" s="2">
        <v>5253.1</v>
      </c>
      <c r="D360" s="4"/>
      <c r="E360" s="4"/>
      <c r="F360" s="5"/>
      <c r="G360" s="5"/>
    </row>
    <row r="361" spans="1:7" ht="12.75">
      <c r="A361" s="3">
        <v>40213</v>
      </c>
      <c r="B361" s="2">
        <v>133.07</v>
      </c>
      <c r="C361" s="2">
        <v>5139.3</v>
      </c>
      <c r="D361" s="4"/>
      <c r="E361" s="4"/>
      <c r="F361" s="5"/>
      <c r="G361" s="5"/>
    </row>
    <row r="362" spans="1:7" ht="12.75">
      <c r="A362" s="3">
        <v>40214</v>
      </c>
      <c r="B362" s="2">
        <v>129.5</v>
      </c>
      <c r="C362" s="2">
        <v>5060.9</v>
      </c>
      <c r="D362" s="4"/>
      <c r="E362" s="4"/>
      <c r="F362" s="5"/>
      <c r="G362" s="5"/>
    </row>
    <row r="363" spans="1:7" ht="12.75">
      <c r="A363" s="3">
        <v>40217</v>
      </c>
      <c r="B363" s="2">
        <v>131</v>
      </c>
      <c r="C363" s="2">
        <v>5092.3</v>
      </c>
      <c r="D363" s="4"/>
      <c r="E363" s="4"/>
      <c r="F363" s="5"/>
      <c r="G363" s="5"/>
    </row>
    <row r="364" spans="1:7" ht="12.75">
      <c r="A364" s="3">
        <v>40218</v>
      </c>
      <c r="B364" s="2">
        <v>130.6</v>
      </c>
      <c r="C364" s="2">
        <v>5111.8</v>
      </c>
      <c r="D364" s="4"/>
      <c r="E364" s="4"/>
      <c r="F364" s="5"/>
      <c r="G364" s="5"/>
    </row>
    <row r="365" spans="1:7" ht="12.75">
      <c r="A365" s="3">
        <v>40219</v>
      </c>
      <c r="B365" s="2">
        <v>131.4</v>
      </c>
      <c r="C365" s="2">
        <v>5132</v>
      </c>
      <c r="D365" s="4"/>
      <c r="E365" s="4"/>
      <c r="F365" s="5"/>
      <c r="G365" s="5"/>
    </row>
    <row r="366" spans="1:7" ht="12.75">
      <c r="A366" s="3">
        <v>40220</v>
      </c>
      <c r="B366" s="2">
        <v>120.3</v>
      </c>
      <c r="C366" s="2">
        <v>5161.5</v>
      </c>
      <c r="D366" s="4"/>
      <c r="E366" s="4"/>
      <c r="F366" s="5"/>
      <c r="G366" s="5"/>
    </row>
    <row r="367" spans="1:7" ht="12.75">
      <c r="A367" s="3">
        <v>40221</v>
      </c>
      <c r="B367" s="2">
        <v>122.5</v>
      </c>
      <c r="C367" s="2">
        <v>5142.5</v>
      </c>
      <c r="D367" s="4"/>
      <c r="E367" s="4"/>
      <c r="F367" s="5"/>
      <c r="G367" s="5"/>
    </row>
    <row r="368" spans="1:7" ht="12.75">
      <c r="A368" s="3">
        <v>40224</v>
      </c>
      <c r="B368" s="2">
        <v>119.4</v>
      </c>
      <c r="C368" s="2">
        <v>5167.5</v>
      </c>
      <c r="D368" s="4"/>
      <c r="E368" s="4"/>
      <c r="F368" s="5"/>
      <c r="G368" s="5"/>
    </row>
    <row r="369" spans="1:7" ht="12.75">
      <c r="A369" s="3">
        <v>40225</v>
      </c>
      <c r="B369" s="2">
        <v>118.7</v>
      </c>
      <c r="C369" s="2">
        <v>5244.1</v>
      </c>
      <c r="D369" s="4"/>
      <c r="E369" s="4"/>
      <c r="F369" s="5"/>
      <c r="G369" s="5"/>
    </row>
    <row r="370" spans="1:7" ht="12.75">
      <c r="A370" s="3">
        <v>40226</v>
      </c>
      <c r="B370" s="2">
        <v>117.2</v>
      </c>
      <c r="C370" s="2">
        <v>5276.6</v>
      </c>
      <c r="D370" s="4"/>
      <c r="E370" s="4"/>
      <c r="F370" s="5"/>
      <c r="G370" s="5"/>
    </row>
    <row r="371" spans="1:7" ht="12.75">
      <c r="A371" s="3">
        <v>40227</v>
      </c>
      <c r="B371" s="2">
        <v>115.8</v>
      </c>
      <c r="C371" s="2">
        <v>5325.1</v>
      </c>
      <c r="D371" s="4"/>
      <c r="E371" s="4"/>
      <c r="F371" s="5"/>
      <c r="G371" s="5"/>
    </row>
    <row r="372" spans="1:7" ht="12.75">
      <c r="A372" s="3">
        <v>40228</v>
      </c>
      <c r="B372" s="2">
        <v>118.6</v>
      </c>
      <c r="C372" s="2">
        <v>5358.2</v>
      </c>
      <c r="D372" s="4"/>
      <c r="E372" s="4"/>
      <c r="F372" s="5"/>
      <c r="G372" s="5"/>
    </row>
    <row r="373" spans="1:7" ht="12.75">
      <c r="A373" s="3">
        <v>40231</v>
      </c>
      <c r="B373" s="2">
        <v>118.2</v>
      </c>
      <c r="C373" s="2">
        <v>5352.1</v>
      </c>
      <c r="D373" s="4"/>
      <c r="E373" s="4"/>
      <c r="F373" s="5"/>
      <c r="G373" s="5"/>
    </row>
    <row r="374" spans="1:7" ht="12.75">
      <c r="A374" s="3">
        <v>40232</v>
      </c>
      <c r="B374" s="2">
        <v>116.93</v>
      </c>
      <c r="C374" s="2">
        <v>5315.1</v>
      </c>
      <c r="D374" s="4"/>
      <c r="E374" s="4"/>
      <c r="F374" s="5"/>
      <c r="G374" s="5"/>
    </row>
    <row r="375" spans="1:7" ht="12.75">
      <c r="A375" s="3">
        <v>40233</v>
      </c>
      <c r="B375" s="2">
        <v>116.1</v>
      </c>
      <c r="C375" s="2">
        <v>5342.9</v>
      </c>
      <c r="D375" s="4"/>
      <c r="E375" s="4"/>
      <c r="F375" s="5"/>
      <c r="G375" s="5"/>
    </row>
    <row r="376" spans="1:7" ht="12.75">
      <c r="A376" s="3">
        <v>40234</v>
      </c>
      <c r="B376" s="2">
        <v>117.5</v>
      </c>
      <c r="C376" s="2">
        <v>5278.2</v>
      </c>
      <c r="D376" s="4"/>
      <c r="E376" s="4"/>
      <c r="F376" s="5"/>
      <c r="G376" s="5"/>
    </row>
    <row r="377" spans="1:7" ht="12.75">
      <c r="A377" s="3">
        <v>40235</v>
      </c>
      <c r="B377" s="2">
        <v>114.9</v>
      </c>
      <c r="C377" s="2">
        <v>5354.5</v>
      </c>
      <c r="D377" s="4"/>
      <c r="E377" s="4"/>
      <c r="F377" s="5"/>
      <c r="G377" s="5"/>
    </row>
    <row r="378" spans="1:7" ht="12.75">
      <c r="A378" s="3">
        <v>40238</v>
      </c>
      <c r="B378" s="2">
        <v>113.5</v>
      </c>
      <c r="C378" s="2">
        <v>5405.9</v>
      </c>
      <c r="D378" s="4"/>
      <c r="E378" s="4"/>
      <c r="F378" s="5"/>
      <c r="G378" s="5"/>
    </row>
    <row r="379" spans="1:7" ht="12.75">
      <c r="A379" s="3">
        <v>40239</v>
      </c>
      <c r="B379" s="2">
        <v>115.2</v>
      </c>
      <c r="C379" s="2">
        <v>5484.1</v>
      </c>
      <c r="D379" s="4"/>
      <c r="E379" s="4"/>
      <c r="F379" s="5"/>
      <c r="G379" s="5"/>
    </row>
    <row r="380" spans="1:7" ht="12.75">
      <c r="A380" s="3">
        <v>40240</v>
      </c>
      <c r="B380" s="2">
        <v>117.7</v>
      </c>
      <c r="C380" s="2">
        <v>5533.2</v>
      </c>
      <c r="D380" s="4"/>
      <c r="E380" s="4"/>
      <c r="F380" s="5"/>
      <c r="G380" s="5"/>
    </row>
    <row r="381" spans="1:7" ht="12.75">
      <c r="A381" s="3">
        <v>40241</v>
      </c>
      <c r="B381" s="2">
        <v>117.9</v>
      </c>
      <c r="C381" s="2">
        <v>5527.2</v>
      </c>
      <c r="D381" s="4"/>
      <c r="E381" s="4"/>
      <c r="F381" s="5"/>
      <c r="G381" s="5"/>
    </row>
    <row r="382" spans="1:7" ht="12.75">
      <c r="A382" s="3">
        <v>40242</v>
      </c>
      <c r="B382" s="2">
        <v>119.4</v>
      </c>
      <c r="C382" s="2">
        <v>5599.8</v>
      </c>
      <c r="D382" s="4"/>
      <c r="E382" s="4"/>
      <c r="F382" s="5"/>
      <c r="G382" s="5"/>
    </row>
    <row r="383" spans="1:7" ht="12.75">
      <c r="A383" s="3">
        <v>40245</v>
      </c>
      <c r="B383" s="2">
        <v>120</v>
      </c>
      <c r="C383" s="2">
        <v>5606.7</v>
      </c>
      <c r="D383" s="4"/>
      <c r="E383" s="4"/>
      <c r="F383" s="5"/>
      <c r="G383" s="5"/>
    </row>
    <row r="384" spans="1:7" ht="12.75">
      <c r="A384" s="3">
        <v>40246</v>
      </c>
      <c r="B384" s="2">
        <v>119.8</v>
      </c>
      <c r="C384" s="2">
        <v>5602.3</v>
      </c>
      <c r="D384" s="4"/>
      <c r="E384" s="4"/>
      <c r="F384" s="5"/>
      <c r="G384" s="5"/>
    </row>
    <row r="385" spans="1:7" ht="12.75">
      <c r="A385" s="3">
        <v>40247</v>
      </c>
      <c r="B385" s="2">
        <v>119.2</v>
      </c>
      <c r="C385" s="2">
        <v>5640.6</v>
      </c>
      <c r="D385" s="4"/>
      <c r="E385" s="4"/>
      <c r="F385" s="5"/>
      <c r="G385" s="5"/>
    </row>
    <row r="386" spans="1:7" ht="12.75">
      <c r="A386" s="3">
        <v>40248</v>
      </c>
      <c r="B386" s="2">
        <v>122.4</v>
      </c>
      <c r="C386" s="2">
        <v>5617.3</v>
      </c>
      <c r="D386" s="4"/>
      <c r="E386" s="4"/>
      <c r="F386" s="5"/>
      <c r="G386" s="5"/>
    </row>
    <row r="387" spans="1:7" ht="12.75">
      <c r="A387" s="3">
        <v>40249</v>
      </c>
      <c r="B387" s="2">
        <v>123.3</v>
      </c>
      <c r="C387" s="2">
        <v>5625.6</v>
      </c>
      <c r="D387" s="4"/>
      <c r="E387" s="4"/>
      <c r="F387" s="5"/>
      <c r="G387" s="5"/>
    </row>
    <row r="388" spans="1:7" ht="12.75">
      <c r="A388" s="3">
        <v>40252</v>
      </c>
      <c r="B388" s="2">
        <v>124.7</v>
      </c>
      <c r="C388" s="2">
        <v>5593.9</v>
      </c>
      <c r="D388" s="4"/>
      <c r="E388" s="4"/>
      <c r="F388" s="5"/>
      <c r="G388" s="5"/>
    </row>
    <row r="389" spans="1:7" ht="12.75">
      <c r="A389" s="3">
        <v>40253</v>
      </c>
      <c r="B389" s="2">
        <v>126.4</v>
      </c>
      <c r="C389" s="2">
        <v>5620.4</v>
      </c>
      <c r="D389" s="4"/>
      <c r="E389" s="4"/>
      <c r="F389" s="5"/>
      <c r="G389" s="5"/>
    </row>
    <row r="390" spans="1:7" ht="12.75">
      <c r="A390" s="3">
        <v>40254</v>
      </c>
      <c r="B390" s="2">
        <v>124.7</v>
      </c>
      <c r="C390" s="2">
        <v>5644.6</v>
      </c>
      <c r="D390" s="4"/>
      <c r="E390" s="4"/>
      <c r="F390" s="5"/>
      <c r="G390" s="5"/>
    </row>
    <row r="391" spans="1:7" ht="12.75">
      <c r="A391" s="3">
        <v>40255</v>
      </c>
      <c r="B391" s="2">
        <v>123.7</v>
      </c>
      <c r="C391" s="2">
        <v>5642.6</v>
      </c>
      <c r="D391" s="4"/>
      <c r="E391" s="4"/>
      <c r="F391" s="5"/>
      <c r="G391" s="5"/>
    </row>
    <row r="392" spans="1:7" ht="12.75">
      <c r="A392" s="3">
        <v>40256</v>
      </c>
      <c r="B392" s="2">
        <v>124.1</v>
      </c>
      <c r="C392" s="2">
        <v>5650.1</v>
      </c>
      <c r="D392" s="4"/>
      <c r="E392" s="4"/>
      <c r="F392" s="5"/>
      <c r="G392" s="5"/>
    </row>
    <row r="393" spans="1:7" ht="12.75">
      <c r="A393" s="3">
        <v>40259</v>
      </c>
      <c r="B393" s="2">
        <v>122.6</v>
      </c>
      <c r="C393" s="2">
        <v>5644.5</v>
      </c>
      <c r="D393" s="4"/>
      <c r="E393" s="4"/>
      <c r="F393" s="5"/>
      <c r="G393" s="5"/>
    </row>
    <row r="394" spans="1:7" ht="12.75">
      <c r="A394" s="3">
        <v>40260</v>
      </c>
      <c r="B394" s="2">
        <v>124.1</v>
      </c>
      <c r="C394" s="2">
        <v>5673.6</v>
      </c>
      <c r="D394" s="4"/>
      <c r="E394" s="4"/>
      <c r="F394" s="5"/>
      <c r="G394" s="5"/>
    </row>
    <row r="395" spans="1:7" ht="12.75">
      <c r="A395" s="3">
        <v>40261</v>
      </c>
      <c r="B395" s="2">
        <v>123.9</v>
      </c>
      <c r="C395" s="2">
        <v>5677.9</v>
      </c>
      <c r="D395" s="4"/>
      <c r="E395" s="4"/>
      <c r="F395" s="5"/>
      <c r="G395" s="5"/>
    </row>
    <row r="396" spans="1:7" ht="12.75">
      <c r="A396" s="3">
        <v>40262</v>
      </c>
      <c r="B396" s="2">
        <v>125.83</v>
      </c>
      <c r="C396" s="2">
        <v>5727.6</v>
      </c>
      <c r="D396" s="4"/>
      <c r="E396" s="4"/>
      <c r="F396" s="5"/>
      <c r="G396" s="5"/>
    </row>
    <row r="397" spans="1:7" ht="12.75">
      <c r="A397" s="3">
        <v>40263</v>
      </c>
      <c r="B397" s="2">
        <v>124.5</v>
      </c>
      <c r="C397" s="2">
        <v>5703</v>
      </c>
      <c r="D397" s="4"/>
      <c r="E397" s="4"/>
      <c r="F397" s="5"/>
      <c r="G397" s="5"/>
    </row>
    <row r="398" spans="1:7" ht="12.75">
      <c r="A398" s="3">
        <v>40266</v>
      </c>
      <c r="B398" s="2">
        <v>124.8</v>
      </c>
      <c r="C398" s="2">
        <v>5710.7</v>
      </c>
      <c r="D398" s="4"/>
      <c r="E398" s="4"/>
      <c r="F398" s="5"/>
      <c r="G398" s="5"/>
    </row>
    <row r="399" spans="1:7" ht="12.75">
      <c r="A399" s="3">
        <v>40267</v>
      </c>
      <c r="B399" s="2">
        <v>124</v>
      </c>
      <c r="C399" s="2">
        <v>5672.3</v>
      </c>
      <c r="D399" s="4"/>
      <c r="E399" s="4"/>
      <c r="F399" s="5"/>
      <c r="G399" s="5"/>
    </row>
    <row r="400" spans="1:7" ht="12.75">
      <c r="A400" s="3">
        <v>40268</v>
      </c>
      <c r="B400" s="2">
        <v>123.9</v>
      </c>
      <c r="C400" s="2">
        <v>5679.6</v>
      </c>
      <c r="D400" s="4"/>
      <c r="E400" s="4"/>
      <c r="F400" s="5"/>
      <c r="G400" s="5"/>
    </row>
    <row r="401" spans="1:7" ht="12.75">
      <c r="A401" s="3">
        <v>40269</v>
      </c>
      <c r="B401" s="2">
        <v>124.8</v>
      </c>
      <c r="C401" s="2">
        <v>5744.9</v>
      </c>
      <c r="D401" s="4"/>
      <c r="E401" s="4"/>
      <c r="F401" s="5"/>
      <c r="G401" s="5"/>
    </row>
    <row r="402" spans="1:7" ht="12.75">
      <c r="A402" s="3">
        <v>40274</v>
      </c>
      <c r="B402" s="2">
        <v>124.3</v>
      </c>
      <c r="C402" s="2">
        <v>5780.4</v>
      </c>
      <c r="D402" s="4"/>
      <c r="E402" s="4"/>
      <c r="F402" s="5"/>
      <c r="G402" s="5"/>
    </row>
    <row r="403" spans="1:7" ht="12.75">
      <c r="A403" s="3">
        <v>40275</v>
      </c>
      <c r="B403" s="2">
        <v>124</v>
      </c>
      <c r="C403" s="2">
        <v>5762.1</v>
      </c>
      <c r="D403" s="4"/>
      <c r="E403" s="4"/>
      <c r="F403" s="5"/>
      <c r="G403" s="5"/>
    </row>
    <row r="404" spans="1:7" ht="12.75">
      <c r="A404" s="3">
        <v>40276</v>
      </c>
      <c r="B404" s="2">
        <v>122.3</v>
      </c>
      <c r="C404" s="2">
        <v>5712.7</v>
      </c>
      <c r="D404" s="4"/>
      <c r="E404" s="4"/>
      <c r="F404" s="5"/>
      <c r="G404" s="5"/>
    </row>
    <row r="405" spans="1:7" ht="12.75">
      <c r="A405" s="3">
        <v>40277</v>
      </c>
      <c r="B405" s="2">
        <v>123.3</v>
      </c>
      <c r="C405" s="2">
        <v>5771</v>
      </c>
      <c r="D405" s="4"/>
      <c r="E405" s="4"/>
      <c r="F405" s="5"/>
      <c r="G405" s="5"/>
    </row>
    <row r="406" spans="1:7" ht="12.75">
      <c r="A406" s="3">
        <v>40280</v>
      </c>
      <c r="B406" s="2">
        <v>123.1</v>
      </c>
      <c r="C406" s="2">
        <v>5777.6</v>
      </c>
      <c r="D406" s="4"/>
      <c r="E406" s="4"/>
      <c r="F406" s="5"/>
      <c r="G406" s="5"/>
    </row>
    <row r="407" spans="1:7" ht="12.75">
      <c r="A407" s="3">
        <v>40281</v>
      </c>
      <c r="B407" s="2">
        <v>123.7</v>
      </c>
      <c r="C407" s="2">
        <v>5761.7</v>
      </c>
      <c r="D407" s="4"/>
      <c r="E407" s="4"/>
      <c r="F407" s="5"/>
      <c r="G407" s="5"/>
    </row>
    <row r="408" spans="1:7" ht="12.75">
      <c r="A408" s="3">
        <v>40282</v>
      </c>
      <c r="B408" s="2">
        <v>129.1</v>
      </c>
      <c r="C408" s="2">
        <v>5796.3</v>
      </c>
      <c r="D408" s="4"/>
      <c r="E408" s="4"/>
      <c r="F408" s="5"/>
      <c r="G408" s="5"/>
    </row>
    <row r="409" spans="1:7" ht="12.75">
      <c r="A409" s="3">
        <v>40283</v>
      </c>
      <c r="B409" s="2">
        <v>131.9</v>
      </c>
      <c r="C409" s="2">
        <v>5825</v>
      </c>
      <c r="D409" s="4"/>
      <c r="E409" s="4"/>
      <c r="F409" s="5"/>
      <c r="G409" s="5"/>
    </row>
    <row r="410" spans="1:7" ht="12.75">
      <c r="A410" s="3">
        <v>40284</v>
      </c>
      <c r="B410" s="2">
        <v>131.4</v>
      </c>
      <c r="C410" s="2">
        <v>5744</v>
      </c>
      <c r="D410" s="4"/>
      <c r="E410" s="4"/>
      <c r="F410" s="5"/>
      <c r="G410" s="5"/>
    </row>
    <row r="411" spans="1:7" ht="12.75">
      <c r="A411" s="3">
        <v>40287</v>
      </c>
      <c r="B411" s="2">
        <v>131.7</v>
      </c>
      <c r="C411" s="2">
        <v>5727.9</v>
      </c>
      <c r="D411" s="4"/>
      <c r="E411" s="4"/>
      <c r="F411" s="5"/>
      <c r="G411" s="5"/>
    </row>
    <row r="412" spans="1:7" ht="12.75">
      <c r="A412" s="3">
        <v>40288</v>
      </c>
      <c r="B412" s="2">
        <v>134.2</v>
      </c>
      <c r="C412" s="2">
        <v>5783.7</v>
      </c>
      <c r="D412" s="4"/>
      <c r="E412" s="4"/>
      <c r="F412" s="5"/>
      <c r="G412" s="5"/>
    </row>
    <row r="413" spans="1:7" ht="12.75">
      <c r="A413" s="3">
        <v>40289</v>
      </c>
      <c r="B413" s="2">
        <v>133.6</v>
      </c>
      <c r="C413" s="2">
        <v>5723.4</v>
      </c>
      <c r="D413" s="4"/>
      <c r="E413" s="4"/>
      <c r="F413" s="5"/>
      <c r="G413" s="5"/>
    </row>
    <row r="414" spans="1:7" ht="12.75">
      <c r="A414" s="3">
        <v>40290</v>
      </c>
      <c r="B414" s="2">
        <v>131.6</v>
      </c>
      <c r="C414" s="2">
        <v>5665.3</v>
      </c>
      <c r="D414" s="4"/>
      <c r="E414" s="4"/>
      <c r="F414" s="5"/>
      <c r="G414" s="5"/>
    </row>
    <row r="415" spans="1:7" ht="12.75">
      <c r="A415" s="3">
        <v>40291</v>
      </c>
      <c r="B415" s="2">
        <v>132.3</v>
      </c>
      <c r="C415" s="2">
        <v>5723.6</v>
      </c>
      <c r="D415" s="4"/>
      <c r="E415" s="4"/>
      <c r="F415" s="5"/>
      <c r="G415" s="5"/>
    </row>
    <row r="416" spans="1:7" ht="12.75">
      <c r="A416" s="3">
        <v>40294</v>
      </c>
      <c r="B416" s="2">
        <v>131.5</v>
      </c>
      <c r="C416" s="2">
        <v>5753.9</v>
      </c>
      <c r="D416" s="4"/>
      <c r="E416" s="4"/>
      <c r="F416" s="5"/>
      <c r="G416" s="5"/>
    </row>
    <row r="417" spans="1:7" ht="12.75">
      <c r="A417" s="3">
        <v>40295</v>
      </c>
      <c r="B417" s="2">
        <v>126.6</v>
      </c>
      <c r="C417" s="2">
        <v>5603.5</v>
      </c>
      <c r="D417" s="4"/>
      <c r="E417" s="4"/>
      <c r="F417" s="5"/>
      <c r="G417" s="5"/>
    </row>
    <row r="418" spans="1:7" ht="12.75">
      <c r="A418" s="3">
        <v>40296</v>
      </c>
      <c r="B418" s="2">
        <v>125</v>
      </c>
      <c r="C418" s="2">
        <v>5586.6</v>
      </c>
      <c r="D418" s="4"/>
      <c r="E418" s="4"/>
      <c r="F418" s="5"/>
      <c r="G418" s="5"/>
    </row>
    <row r="419" spans="1:7" ht="12.75">
      <c r="A419" s="3">
        <v>40297</v>
      </c>
      <c r="B419" s="2">
        <v>126.4</v>
      </c>
      <c r="C419" s="2">
        <v>5617.8</v>
      </c>
      <c r="D419" s="4"/>
      <c r="E419" s="4"/>
      <c r="F419" s="5"/>
      <c r="G419" s="5"/>
    </row>
    <row r="420" spans="1:7" ht="12.75">
      <c r="A420" s="3">
        <v>40298</v>
      </c>
      <c r="B420" s="2">
        <v>126.7</v>
      </c>
      <c r="C420" s="2">
        <v>5553.3</v>
      </c>
      <c r="D420" s="4"/>
      <c r="E420" s="4"/>
      <c r="F420" s="5"/>
      <c r="G420" s="5"/>
    </row>
    <row r="421" spans="1:7" ht="12.75">
      <c r="A421" s="3">
        <v>40302</v>
      </c>
      <c r="B421" s="2">
        <v>125</v>
      </c>
      <c r="C421" s="2">
        <v>5411.1</v>
      </c>
      <c r="D421" s="4"/>
      <c r="E421" s="4"/>
      <c r="F421" s="5"/>
      <c r="G421" s="5"/>
    </row>
    <row r="422" spans="1:7" ht="12.75">
      <c r="A422" s="3">
        <v>40303</v>
      </c>
      <c r="B422" s="2">
        <v>120.8</v>
      </c>
      <c r="C422" s="2">
        <v>5341.9</v>
      </c>
      <c r="D422" s="4"/>
      <c r="E422" s="4"/>
      <c r="F422" s="5"/>
      <c r="G422" s="5"/>
    </row>
    <row r="423" spans="1:7" ht="12.75">
      <c r="A423" s="3">
        <v>40304</v>
      </c>
      <c r="B423" s="2">
        <v>117.3</v>
      </c>
      <c r="C423" s="2">
        <v>5261</v>
      </c>
      <c r="D423" s="4"/>
      <c r="E423" s="4"/>
      <c r="F423" s="5"/>
      <c r="G423" s="5"/>
    </row>
    <row r="424" spans="1:7" ht="12.75">
      <c r="A424" s="3">
        <v>40305</v>
      </c>
      <c r="B424" s="2">
        <v>109.9</v>
      </c>
      <c r="C424" s="2">
        <v>5123</v>
      </c>
      <c r="D424" s="4"/>
      <c r="E424" s="4"/>
      <c r="F424" s="5"/>
      <c r="G424" s="5"/>
    </row>
    <row r="425" spans="1:7" ht="12.75">
      <c r="A425" s="3">
        <v>40308</v>
      </c>
      <c r="B425" s="2">
        <v>116.3</v>
      </c>
      <c r="C425" s="2">
        <v>5387.4</v>
      </c>
      <c r="D425" s="4"/>
      <c r="E425" s="4"/>
      <c r="F425" s="5"/>
      <c r="G425" s="5"/>
    </row>
    <row r="426" spans="1:7" ht="12.75">
      <c r="A426" s="3">
        <v>40309</v>
      </c>
      <c r="B426" s="2">
        <v>118.9</v>
      </c>
      <c r="C426" s="2">
        <v>5334.2</v>
      </c>
      <c r="D426" s="4"/>
      <c r="E426" s="4"/>
      <c r="F426" s="5"/>
      <c r="G426" s="5"/>
    </row>
    <row r="427" spans="1:7" ht="12.75">
      <c r="A427" s="3">
        <v>40310</v>
      </c>
      <c r="B427" s="2">
        <v>121.7</v>
      </c>
      <c r="C427" s="2">
        <v>5383.5</v>
      </c>
      <c r="D427" s="4"/>
      <c r="E427" s="4"/>
      <c r="F427" s="5"/>
      <c r="G427" s="5"/>
    </row>
    <row r="428" spans="1:7" ht="12.75">
      <c r="A428" s="3">
        <v>40311</v>
      </c>
      <c r="B428" s="2">
        <v>133.6</v>
      </c>
      <c r="C428" s="2">
        <v>5433.7</v>
      </c>
      <c r="D428" s="4"/>
      <c r="E428" s="4"/>
      <c r="F428" s="5"/>
      <c r="G428" s="5"/>
    </row>
    <row r="429" spans="1:7" ht="12.75">
      <c r="A429" s="3">
        <v>40312</v>
      </c>
      <c r="B429" s="2">
        <v>130.3</v>
      </c>
      <c r="C429" s="2">
        <v>5262.9</v>
      </c>
      <c r="D429" s="4"/>
      <c r="E429" s="4"/>
      <c r="F429" s="5"/>
      <c r="G429" s="5"/>
    </row>
    <row r="430" spans="1:7" ht="12.75">
      <c r="A430" s="3">
        <v>40315</v>
      </c>
      <c r="B430" s="2">
        <v>127.6</v>
      </c>
      <c r="C430" s="2">
        <v>5262.5</v>
      </c>
      <c r="D430" s="4"/>
      <c r="E430" s="4"/>
      <c r="F430" s="5"/>
      <c r="G430" s="5"/>
    </row>
    <row r="431" spans="1:7" ht="12.75">
      <c r="A431" s="3">
        <v>40316</v>
      </c>
      <c r="B431" s="2">
        <v>129.2</v>
      </c>
      <c r="C431" s="2">
        <v>5307.3</v>
      </c>
      <c r="D431" s="4"/>
      <c r="E431" s="4"/>
      <c r="F431" s="5"/>
      <c r="G431" s="5"/>
    </row>
    <row r="432" spans="1:7" ht="12.75">
      <c r="A432" s="3">
        <v>40317</v>
      </c>
      <c r="B432" s="2">
        <v>126</v>
      </c>
      <c r="C432" s="2">
        <v>5158.1</v>
      </c>
      <c r="D432" s="4"/>
      <c r="E432" s="4"/>
      <c r="F432" s="5"/>
      <c r="G432" s="5"/>
    </row>
    <row r="433" spans="1:7" ht="12.75">
      <c r="A433" s="3">
        <v>40318</v>
      </c>
      <c r="B433" s="2">
        <v>126.6</v>
      </c>
      <c r="C433" s="2">
        <v>5073.1</v>
      </c>
      <c r="D433" s="4"/>
      <c r="E433" s="4"/>
      <c r="F433" s="5"/>
      <c r="G433" s="5"/>
    </row>
    <row r="434" spans="1:7" ht="12.75">
      <c r="A434" s="3">
        <v>40319</v>
      </c>
      <c r="B434" s="2">
        <v>125.33</v>
      </c>
      <c r="C434" s="2">
        <v>5062.9</v>
      </c>
      <c r="D434" s="4"/>
      <c r="E434" s="4"/>
      <c r="F434" s="5"/>
      <c r="G434" s="5"/>
    </row>
    <row r="435" spans="1:7" ht="12.75">
      <c r="A435" s="3">
        <v>40322</v>
      </c>
      <c r="B435" s="2">
        <v>125.2</v>
      </c>
      <c r="C435" s="2">
        <v>5069.6</v>
      </c>
      <c r="D435" s="4"/>
      <c r="E435" s="4"/>
      <c r="F435" s="5"/>
      <c r="G435" s="5"/>
    </row>
    <row r="436" spans="1:7" ht="12.75">
      <c r="A436" s="3">
        <v>40323</v>
      </c>
      <c r="B436" s="2">
        <v>119.8</v>
      </c>
      <c r="C436" s="2">
        <v>4940.7</v>
      </c>
      <c r="D436" s="4"/>
      <c r="E436" s="4"/>
      <c r="F436" s="5"/>
      <c r="G436" s="5"/>
    </row>
    <row r="437" spans="1:7" ht="12.75">
      <c r="A437" s="3">
        <v>40324</v>
      </c>
      <c r="B437" s="2">
        <v>119.9</v>
      </c>
      <c r="C437" s="2">
        <v>5038.1</v>
      </c>
      <c r="D437" s="4"/>
      <c r="E437" s="4"/>
      <c r="F437" s="5"/>
      <c r="G437" s="5"/>
    </row>
    <row r="438" spans="1:7" ht="12.75">
      <c r="A438" s="3">
        <v>40325</v>
      </c>
      <c r="B438" s="2">
        <v>124.9</v>
      </c>
      <c r="C438" s="2">
        <v>5195.2</v>
      </c>
      <c r="D438" s="4"/>
      <c r="E438" s="4"/>
      <c r="F438" s="5"/>
      <c r="G438" s="5"/>
    </row>
    <row r="439" spans="1:7" ht="12.75">
      <c r="A439" s="3">
        <v>40326</v>
      </c>
      <c r="B439" s="2">
        <v>127</v>
      </c>
      <c r="C439" s="2">
        <v>5188.4</v>
      </c>
      <c r="D439" s="4"/>
      <c r="E439" s="4"/>
      <c r="F439" s="5"/>
      <c r="G439" s="5"/>
    </row>
    <row r="440" spans="1:7" ht="12.75">
      <c r="A440" s="3">
        <v>40330</v>
      </c>
      <c r="B440" s="2">
        <v>129.5</v>
      </c>
      <c r="C440" s="2">
        <v>5163.3</v>
      </c>
      <c r="D440" s="4"/>
      <c r="E440" s="4"/>
      <c r="F440" s="5"/>
      <c r="G440" s="5"/>
    </row>
    <row r="441" spans="1:7" ht="12.75">
      <c r="A441" s="3">
        <v>40331</v>
      </c>
      <c r="B441" s="2">
        <v>130.13</v>
      </c>
      <c r="C441" s="2">
        <v>5151.3</v>
      </c>
      <c r="D441" s="4"/>
      <c r="E441" s="4"/>
      <c r="F441" s="5"/>
      <c r="G441" s="5"/>
    </row>
    <row r="442" spans="1:7" ht="12.75">
      <c r="A442" s="3">
        <v>40332</v>
      </c>
      <c r="B442" s="2">
        <v>133.71</v>
      </c>
      <c r="C442" s="2">
        <v>5211.2</v>
      </c>
      <c r="D442" s="4"/>
      <c r="E442" s="4"/>
      <c r="F442" s="5"/>
      <c r="G442" s="5"/>
    </row>
    <row r="443" spans="1:7" ht="12.75">
      <c r="A443" s="3">
        <v>40333</v>
      </c>
      <c r="B443" s="2">
        <v>130.1</v>
      </c>
      <c r="C443" s="2">
        <v>5126</v>
      </c>
      <c r="D443" s="4"/>
      <c r="E443" s="4"/>
      <c r="F443" s="5"/>
      <c r="G443" s="5"/>
    </row>
    <row r="444" spans="1:7" ht="12.75">
      <c r="A444" s="3">
        <v>40336</v>
      </c>
      <c r="B444" s="2">
        <v>128.4</v>
      </c>
      <c r="C444" s="2">
        <v>5069.1</v>
      </c>
      <c r="D444" s="4"/>
      <c r="E444" s="4"/>
      <c r="F444" s="5"/>
      <c r="G444" s="5"/>
    </row>
    <row r="445" spans="1:7" ht="12.75">
      <c r="A445" s="3">
        <v>40337</v>
      </c>
      <c r="B445" s="2">
        <v>125.6</v>
      </c>
      <c r="C445" s="2">
        <v>5028.1</v>
      </c>
      <c r="D445" s="4"/>
      <c r="E445" s="4"/>
      <c r="F445" s="5"/>
      <c r="G445" s="5"/>
    </row>
    <row r="446" spans="1:7" ht="12.75">
      <c r="A446" s="3">
        <v>40338</v>
      </c>
      <c r="B446" s="2">
        <v>130.5</v>
      </c>
      <c r="C446" s="2">
        <v>5085.9</v>
      </c>
      <c r="D446" s="4"/>
      <c r="E446" s="4"/>
      <c r="F446" s="5"/>
      <c r="G446" s="5"/>
    </row>
    <row r="447" spans="1:7" ht="12.75">
      <c r="A447" s="3">
        <v>40339</v>
      </c>
      <c r="B447" s="2">
        <v>131.8</v>
      </c>
      <c r="C447" s="2">
        <v>5132.5</v>
      </c>
      <c r="D447" s="4"/>
      <c r="E447" s="4"/>
      <c r="F447" s="5"/>
      <c r="G447" s="5"/>
    </row>
    <row r="448" spans="1:7" ht="12.75">
      <c r="A448" s="3">
        <v>40340</v>
      </c>
      <c r="B448" s="2">
        <v>135.9</v>
      </c>
      <c r="C448" s="2">
        <v>5163.7</v>
      </c>
      <c r="D448" s="4"/>
      <c r="E448" s="4"/>
      <c r="F448" s="5"/>
      <c r="G448" s="5"/>
    </row>
    <row r="449" spans="1:7" ht="12.75">
      <c r="A449" s="3">
        <v>40343</v>
      </c>
      <c r="B449" s="2">
        <v>138.4</v>
      </c>
      <c r="C449" s="2">
        <v>5202.1</v>
      </c>
      <c r="D449" s="4"/>
      <c r="E449" s="4"/>
      <c r="F449" s="5"/>
      <c r="G449" s="5"/>
    </row>
    <row r="450" spans="1:7" ht="12.75">
      <c r="A450" s="3">
        <v>40344</v>
      </c>
      <c r="B450" s="2">
        <v>139.8</v>
      </c>
      <c r="C450" s="2">
        <v>5217.8</v>
      </c>
      <c r="D450" s="4"/>
      <c r="E450" s="4"/>
      <c r="F450" s="5"/>
      <c r="G450" s="5"/>
    </row>
    <row r="451" spans="1:7" ht="12.75">
      <c r="A451" s="3">
        <v>40345</v>
      </c>
      <c r="B451" s="2">
        <v>140.6</v>
      </c>
      <c r="C451" s="2">
        <v>5237.9</v>
      </c>
      <c r="D451" s="4"/>
      <c r="E451" s="4"/>
      <c r="F451" s="5"/>
      <c r="G451" s="5"/>
    </row>
    <row r="452" spans="1:7" ht="12.75">
      <c r="A452" s="3">
        <v>40346</v>
      </c>
      <c r="B452" s="2">
        <v>139.6</v>
      </c>
      <c r="C452" s="2">
        <v>5253.9</v>
      </c>
      <c r="D452" s="4"/>
      <c r="E452" s="4"/>
      <c r="F452" s="5"/>
      <c r="G452" s="5"/>
    </row>
    <row r="453" spans="1:7" ht="12.75">
      <c r="A453" s="3">
        <v>40347</v>
      </c>
      <c r="B453" s="2">
        <v>136.8</v>
      </c>
      <c r="C453" s="2">
        <v>5250.8</v>
      </c>
      <c r="D453" s="4"/>
      <c r="E453" s="4"/>
      <c r="F453" s="5"/>
      <c r="G453" s="5"/>
    </row>
    <row r="454" spans="1:7" ht="12.75">
      <c r="A454" s="3">
        <v>40350</v>
      </c>
      <c r="B454" s="2">
        <v>136.3</v>
      </c>
      <c r="C454" s="2">
        <v>5299.1</v>
      </c>
      <c r="D454" s="4"/>
      <c r="E454" s="4"/>
      <c r="F454" s="5"/>
      <c r="G454" s="5"/>
    </row>
    <row r="455" spans="1:7" ht="12.75">
      <c r="A455" s="3">
        <v>40351</v>
      </c>
      <c r="B455" s="2">
        <v>135.5</v>
      </c>
      <c r="C455" s="2">
        <v>5247</v>
      </c>
      <c r="D455" s="4"/>
      <c r="E455" s="4"/>
      <c r="F455" s="5"/>
      <c r="G455" s="5"/>
    </row>
    <row r="456" spans="1:7" ht="12.75">
      <c r="A456" s="3">
        <v>40352</v>
      </c>
      <c r="B456" s="2">
        <v>135.3</v>
      </c>
      <c r="C456" s="2">
        <v>5178.5</v>
      </c>
      <c r="D456" s="4"/>
      <c r="E456" s="4"/>
      <c r="F456" s="5"/>
      <c r="G456" s="5"/>
    </row>
    <row r="457" spans="1:7" ht="12.75">
      <c r="A457" s="3">
        <v>40353</v>
      </c>
      <c r="B457" s="2">
        <v>132</v>
      </c>
      <c r="C457" s="2">
        <v>5100.2</v>
      </c>
      <c r="D457" s="4"/>
      <c r="E457" s="4"/>
      <c r="F457" s="5"/>
      <c r="G457" s="5"/>
    </row>
    <row r="458" spans="1:7" ht="12.75">
      <c r="A458" s="3">
        <v>40354</v>
      </c>
      <c r="B458" s="2">
        <v>130.7</v>
      </c>
      <c r="C458" s="2">
        <v>5046.5</v>
      </c>
      <c r="D458" s="4"/>
      <c r="E458" s="4"/>
      <c r="F458" s="5"/>
      <c r="G458" s="5"/>
    </row>
    <row r="459" spans="1:7" ht="12.75">
      <c r="A459" s="3">
        <v>40357</v>
      </c>
      <c r="B459" s="2">
        <v>131.5</v>
      </c>
      <c r="C459" s="2">
        <v>5071.7</v>
      </c>
      <c r="D459" s="4"/>
      <c r="E459" s="4"/>
      <c r="F459" s="5"/>
      <c r="G459" s="5"/>
    </row>
    <row r="460" spans="1:7" ht="12.75">
      <c r="A460" s="3">
        <v>40358</v>
      </c>
      <c r="B460" s="2">
        <v>130.5</v>
      </c>
      <c r="C460" s="2">
        <v>4914.2</v>
      </c>
      <c r="D460" s="4"/>
      <c r="E460" s="4"/>
      <c r="F460" s="5"/>
      <c r="G460" s="5"/>
    </row>
    <row r="461" spans="1:7" ht="12.75">
      <c r="A461" s="3">
        <v>40359</v>
      </c>
      <c r="B461" s="2">
        <v>130.1</v>
      </c>
      <c r="C461" s="2">
        <v>4916.9</v>
      </c>
      <c r="D461" s="4"/>
      <c r="E461" s="4"/>
      <c r="F461" s="5"/>
      <c r="G461" s="5"/>
    </row>
    <row r="462" spans="1:7" ht="12.75">
      <c r="A462" s="3">
        <v>40360</v>
      </c>
      <c r="B462" s="2">
        <v>128</v>
      </c>
      <c r="C462" s="2">
        <v>4805.8</v>
      </c>
      <c r="D462" s="4"/>
      <c r="E462" s="4"/>
      <c r="F462" s="5"/>
      <c r="G462" s="5"/>
    </row>
    <row r="463" spans="1:7" ht="12.75">
      <c r="A463" s="3">
        <v>40361</v>
      </c>
      <c r="B463" s="2">
        <v>126.6</v>
      </c>
      <c r="C463" s="2">
        <v>4838.1</v>
      </c>
      <c r="D463" s="4"/>
      <c r="E463" s="4"/>
      <c r="F463" s="5"/>
      <c r="G463" s="5"/>
    </row>
    <row r="464" spans="1:7" ht="12.75">
      <c r="A464" s="3">
        <v>40364</v>
      </c>
      <c r="B464" s="2">
        <v>126.3</v>
      </c>
      <c r="C464" s="2">
        <v>4823.5</v>
      </c>
      <c r="D464" s="4"/>
      <c r="E464" s="4"/>
      <c r="F464" s="5"/>
      <c r="G464" s="5"/>
    </row>
    <row r="465" spans="1:7" ht="12.75">
      <c r="A465" s="3">
        <v>40365</v>
      </c>
      <c r="B465" s="2">
        <v>130.2</v>
      </c>
      <c r="C465" s="2">
        <v>4965</v>
      </c>
      <c r="D465" s="4"/>
      <c r="E465" s="4"/>
      <c r="F465" s="5"/>
      <c r="G465" s="5"/>
    </row>
    <row r="466" spans="1:7" ht="12.75">
      <c r="A466" s="3">
        <v>40366</v>
      </c>
      <c r="B466" s="2">
        <v>134.9</v>
      </c>
      <c r="C466" s="2">
        <v>5014.8</v>
      </c>
      <c r="D466" s="4"/>
      <c r="E466" s="4"/>
      <c r="F466" s="5"/>
      <c r="G466" s="5"/>
    </row>
    <row r="467" spans="1:7" ht="12.75">
      <c r="A467" s="3">
        <v>40367</v>
      </c>
      <c r="B467" s="2">
        <v>136</v>
      </c>
      <c r="C467" s="2">
        <v>5105.5</v>
      </c>
      <c r="D467" s="4"/>
      <c r="E467" s="4"/>
      <c r="F467" s="5"/>
      <c r="G467" s="5"/>
    </row>
    <row r="468" spans="1:7" ht="12.75">
      <c r="A468" s="3">
        <v>40368</v>
      </c>
      <c r="B468" s="2">
        <v>140</v>
      </c>
      <c r="C468" s="2">
        <v>5132.9</v>
      </c>
      <c r="D468" s="4"/>
      <c r="E468" s="4"/>
      <c r="F468" s="5"/>
      <c r="G468" s="5"/>
    </row>
    <row r="469" spans="1:7" ht="12.75">
      <c r="A469" s="3">
        <v>40371</v>
      </c>
      <c r="B469" s="2">
        <v>138.7</v>
      </c>
      <c r="C469" s="2">
        <v>5167</v>
      </c>
      <c r="D469" s="4"/>
      <c r="E469" s="4"/>
      <c r="F469" s="5"/>
      <c r="G469" s="5"/>
    </row>
    <row r="470" spans="1:7" ht="12.75">
      <c r="A470" s="3">
        <v>40372</v>
      </c>
      <c r="B470" s="2">
        <v>143.4</v>
      </c>
      <c r="C470" s="2">
        <v>5271</v>
      </c>
      <c r="D470" s="4"/>
      <c r="E470" s="4"/>
      <c r="F470" s="5"/>
      <c r="G470" s="5"/>
    </row>
    <row r="471" spans="1:7" ht="12.75">
      <c r="A471" s="3">
        <v>40373</v>
      </c>
      <c r="B471" s="2">
        <v>142.3</v>
      </c>
      <c r="C471" s="2">
        <v>5253.5</v>
      </c>
      <c r="D471" s="4"/>
      <c r="E471" s="4"/>
      <c r="F471" s="5"/>
      <c r="G471" s="5"/>
    </row>
    <row r="472" spans="1:7" ht="12.75">
      <c r="A472" s="3">
        <v>40374</v>
      </c>
      <c r="B472" s="2">
        <v>139.8</v>
      </c>
      <c r="C472" s="2">
        <v>5211.3</v>
      </c>
      <c r="D472" s="4"/>
      <c r="E472" s="4"/>
      <c r="F472" s="5"/>
      <c r="G472" s="5"/>
    </row>
    <row r="473" spans="1:7" ht="12.75">
      <c r="A473" s="3">
        <v>40375</v>
      </c>
      <c r="B473" s="2">
        <v>142.08</v>
      </c>
      <c r="C473" s="2">
        <v>5158.9</v>
      </c>
      <c r="D473" s="4"/>
      <c r="E473" s="4"/>
      <c r="F473" s="5"/>
      <c r="G473" s="5"/>
    </row>
    <row r="474" spans="1:7" ht="12.75">
      <c r="A474" s="3">
        <v>40378</v>
      </c>
      <c r="B474" s="2">
        <v>139</v>
      </c>
      <c r="C474" s="2">
        <v>5148.3</v>
      </c>
      <c r="D474" s="4"/>
      <c r="E474" s="4"/>
      <c r="F474" s="5"/>
      <c r="G474" s="5"/>
    </row>
    <row r="475" spans="1:7" ht="12.75">
      <c r="A475" s="3">
        <v>40379</v>
      </c>
      <c r="B475" s="2">
        <v>134.5</v>
      </c>
      <c r="C475" s="2">
        <v>5139.5</v>
      </c>
      <c r="D475" s="4"/>
      <c r="E475" s="4"/>
      <c r="F475" s="5"/>
      <c r="G475" s="5"/>
    </row>
    <row r="476" spans="1:7" ht="12.75">
      <c r="A476" s="3">
        <v>40380</v>
      </c>
      <c r="B476" s="2">
        <v>135.76</v>
      </c>
      <c r="C476" s="2">
        <v>5214.6</v>
      </c>
      <c r="D476" s="4"/>
      <c r="E476" s="4"/>
      <c r="F476" s="5"/>
      <c r="G476" s="5"/>
    </row>
    <row r="477" spans="1:7" ht="12.75">
      <c r="A477" s="3">
        <v>40381</v>
      </c>
      <c r="B477" s="2">
        <v>141</v>
      </c>
      <c r="C477" s="2">
        <v>5313.8</v>
      </c>
      <c r="D477" s="4"/>
      <c r="E477" s="4"/>
      <c r="F477" s="5"/>
      <c r="G477" s="5"/>
    </row>
    <row r="478" spans="1:7" ht="12.75">
      <c r="A478" s="3">
        <v>40382</v>
      </c>
      <c r="B478" s="2">
        <v>140.7</v>
      </c>
      <c r="C478" s="2">
        <v>5312.6</v>
      </c>
      <c r="D478" s="4"/>
      <c r="E478" s="4"/>
      <c r="F478" s="5"/>
      <c r="G478" s="5"/>
    </row>
    <row r="479" spans="1:7" ht="12.75">
      <c r="A479" s="3">
        <v>40385</v>
      </c>
      <c r="B479" s="2">
        <v>142.2</v>
      </c>
      <c r="C479" s="2">
        <v>5351.1</v>
      </c>
      <c r="D479" s="4"/>
      <c r="E479" s="4"/>
      <c r="F479" s="5"/>
      <c r="G479" s="5"/>
    </row>
    <row r="480" spans="1:7" ht="12.75">
      <c r="A480" s="3">
        <v>40386</v>
      </c>
      <c r="B480" s="2">
        <v>141.5</v>
      </c>
      <c r="C480" s="2">
        <v>5365.7</v>
      </c>
      <c r="D480" s="4"/>
      <c r="E480" s="4"/>
      <c r="F480" s="5"/>
      <c r="G480" s="5"/>
    </row>
    <row r="481" spans="1:7" ht="12.75">
      <c r="A481" s="3">
        <v>40387</v>
      </c>
      <c r="B481" s="2">
        <v>139.9</v>
      </c>
      <c r="C481" s="2">
        <v>5319.7</v>
      </c>
      <c r="D481" s="4"/>
      <c r="E481" s="4"/>
      <c r="F481" s="5"/>
      <c r="G481" s="5"/>
    </row>
    <row r="482" spans="1:7" ht="12.75">
      <c r="A482" s="3">
        <v>40388</v>
      </c>
      <c r="B482" s="2">
        <v>144.8</v>
      </c>
      <c r="C482" s="2">
        <v>5314</v>
      </c>
      <c r="D482" s="4"/>
      <c r="E482" s="4"/>
      <c r="F482" s="5"/>
      <c r="G482" s="5"/>
    </row>
    <row r="483" spans="1:7" ht="12.75">
      <c r="A483" s="3">
        <v>40389</v>
      </c>
      <c r="B483" s="2">
        <v>142.2</v>
      </c>
      <c r="C483" s="2">
        <v>5258</v>
      </c>
      <c r="D483" s="4"/>
      <c r="E483" s="4"/>
      <c r="F483" s="5"/>
      <c r="G483" s="5"/>
    </row>
    <row r="484" spans="1:7" ht="12.75">
      <c r="A484" s="3">
        <v>40392</v>
      </c>
      <c r="B484" s="2">
        <v>142.5</v>
      </c>
      <c r="C484" s="2">
        <v>5397.1</v>
      </c>
      <c r="D484" s="4"/>
      <c r="E484" s="4"/>
      <c r="F484" s="5"/>
      <c r="G484" s="5"/>
    </row>
    <row r="485" spans="1:7" ht="12.75">
      <c r="A485" s="3">
        <v>40393</v>
      </c>
      <c r="B485" s="2">
        <v>143.6</v>
      </c>
      <c r="C485" s="2">
        <v>5396.5</v>
      </c>
      <c r="D485" s="4"/>
      <c r="E485" s="4"/>
      <c r="F485" s="5"/>
      <c r="G485" s="5"/>
    </row>
    <row r="486" spans="1:7" ht="12.75">
      <c r="A486" s="3">
        <v>40394</v>
      </c>
      <c r="B486" s="2">
        <v>143.5</v>
      </c>
      <c r="C486" s="2">
        <v>5386.2</v>
      </c>
      <c r="D486" s="4"/>
      <c r="E486" s="4"/>
      <c r="F486" s="5"/>
      <c r="G486" s="5"/>
    </row>
    <row r="487" spans="1:7" ht="12.75">
      <c r="A487" s="3">
        <v>40395</v>
      </c>
      <c r="B487" s="2">
        <v>144.3</v>
      </c>
      <c r="C487" s="2">
        <v>5365.8</v>
      </c>
      <c r="D487" s="4"/>
      <c r="E487" s="4"/>
      <c r="F487" s="5"/>
      <c r="G487" s="5"/>
    </row>
    <row r="488" spans="1:7" ht="12.75">
      <c r="A488" s="3">
        <v>40396</v>
      </c>
      <c r="B488" s="2">
        <v>143</v>
      </c>
      <c r="C488" s="2">
        <v>5332.4</v>
      </c>
      <c r="D488" s="4"/>
      <c r="E488" s="4"/>
      <c r="F488" s="5"/>
      <c r="G488" s="5"/>
    </row>
    <row r="489" spans="1:7" ht="12.75">
      <c r="A489" s="3">
        <v>40399</v>
      </c>
      <c r="B489" s="2">
        <v>146.3</v>
      </c>
      <c r="C489" s="2">
        <v>5410.5</v>
      </c>
      <c r="D489" s="4"/>
      <c r="E489" s="4"/>
      <c r="F489" s="5"/>
      <c r="G489" s="5"/>
    </row>
    <row r="490" spans="1:7" ht="12.75">
      <c r="A490" s="3">
        <v>40400</v>
      </c>
      <c r="B490" s="2">
        <v>146.4</v>
      </c>
      <c r="C490" s="2">
        <v>5376.4</v>
      </c>
      <c r="D490" s="4"/>
      <c r="E490" s="4"/>
      <c r="F490" s="5"/>
      <c r="G490" s="5"/>
    </row>
    <row r="491" spans="1:7" ht="12.75">
      <c r="A491" s="3">
        <v>40401</v>
      </c>
      <c r="B491" s="2">
        <v>137.8</v>
      </c>
      <c r="C491" s="2">
        <v>5245.2</v>
      </c>
      <c r="D491" s="4"/>
      <c r="E491" s="4"/>
      <c r="F491" s="5"/>
      <c r="G491" s="5"/>
    </row>
    <row r="492" spans="1:7" ht="12.75">
      <c r="A492" s="3">
        <v>40402</v>
      </c>
      <c r="B492" s="2">
        <v>138.36</v>
      </c>
      <c r="C492" s="2">
        <v>5266.1</v>
      </c>
      <c r="D492" s="4"/>
      <c r="E492" s="4"/>
      <c r="F492" s="5"/>
      <c r="G492" s="5"/>
    </row>
    <row r="493" spans="1:7" ht="12.75">
      <c r="A493" s="3">
        <v>40403</v>
      </c>
      <c r="B493" s="2">
        <v>138.4</v>
      </c>
      <c r="C493" s="2">
        <v>5275.4</v>
      </c>
      <c r="D493" s="4"/>
      <c r="E493" s="4"/>
      <c r="F493" s="5"/>
      <c r="G493" s="5"/>
    </row>
    <row r="494" spans="1:7" ht="12.75">
      <c r="A494" s="3">
        <v>40406</v>
      </c>
      <c r="B494" s="2">
        <v>137.2</v>
      </c>
      <c r="C494" s="2">
        <v>5276.1</v>
      </c>
      <c r="D494" s="4"/>
      <c r="E494" s="4"/>
      <c r="F494" s="5"/>
      <c r="G494" s="5"/>
    </row>
    <row r="495" spans="1:7" ht="12.75">
      <c r="A495" s="3">
        <v>40407</v>
      </c>
      <c r="B495" s="2">
        <v>138.53</v>
      </c>
      <c r="C495" s="2">
        <v>5350.5</v>
      </c>
      <c r="D495" s="4"/>
      <c r="E495" s="4"/>
      <c r="F495" s="5"/>
      <c r="G495" s="5"/>
    </row>
    <row r="496" spans="1:7" ht="12.75">
      <c r="A496" s="3">
        <v>40408</v>
      </c>
      <c r="B496" s="2">
        <v>139</v>
      </c>
      <c r="C496" s="2">
        <v>5302.9</v>
      </c>
      <c r="D496" s="4"/>
      <c r="E496" s="4"/>
      <c r="F496" s="5"/>
      <c r="G496" s="5"/>
    </row>
    <row r="497" spans="1:7" ht="12.75">
      <c r="A497" s="3">
        <v>40409</v>
      </c>
      <c r="B497" s="2">
        <v>135.4</v>
      </c>
      <c r="C497" s="2">
        <v>5211.3</v>
      </c>
      <c r="D497" s="4"/>
      <c r="E497" s="4"/>
      <c r="F497" s="5"/>
      <c r="G497" s="5"/>
    </row>
    <row r="498" spans="1:7" ht="12.75">
      <c r="A498" s="3">
        <v>40410</v>
      </c>
      <c r="B498" s="2">
        <v>133.6</v>
      </c>
      <c r="C498" s="2">
        <v>5195.3</v>
      </c>
      <c r="D498" s="4"/>
      <c r="E498" s="4"/>
      <c r="F498" s="5"/>
      <c r="G498" s="5"/>
    </row>
    <row r="499" spans="1:7" ht="12.75">
      <c r="A499" s="3">
        <v>40413</v>
      </c>
      <c r="B499" s="2">
        <v>135.5</v>
      </c>
      <c r="C499" s="2">
        <v>5234.8</v>
      </c>
      <c r="D499" s="4"/>
      <c r="E499" s="4"/>
      <c r="F499" s="5"/>
      <c r="G499" s="5"/>
    </row>
    <row r="500" spans="1:7" ht="12.75">
      <c r="A500" s="3">
        <v>40414</v>
      </c>
      <c r="B500" s="2">
        <v>135.2</v>
      </c>
      <c r="C500" s="2">
        <v>5156</v>
      </c>
      <c r="D500" s="4"/>
      <c r="E500" s="4"/>
      <c r="F500" s="5"/>
      <c r="G500" s="5"/>
    </row>
    <row r="501" spans="1:7" ht="12.75">
      <c r="A501" s="3">
        <v>40415</v>
      </c>
      <c r="B501" s="2">
        <v>132.6</v>
      </c>
      <c r="C501" s="2">
        <v>5109.4</v>
      </c>
      <c r="D501" s="4"/>
      <c r="E501" s="4"/>
      <c r="F501" s="5"/>
      <c r="G501" s="5"/>
    </row>
    <row r="502" spans="1:7" ht="12.75">
      <c r="A502" s="3">
        <v>40416</v>
      </c>
      <c r="B502" s="2">
        <v>130.6</v>
      </c>
      <c r="C502" s="2">
        <v>5155.8</v>
      </c>
      <c r="D502" s="4"/>
      <c r="E502" s="4"/>
      <c r="F502" s="5"/>
      <c r="G502" s="5"/>
    </row>
    <row r="503" spans="1:7" ht="12.75">
      <c r="A503" s="3">
        <v>40417</v>
      </c>
      <c r="B503" s="2">
        <v>134.2</v>
      </c>
      <c r="C503" s="2">
        <v>5201.6</v>
      </c>
      <c r="D503" s="4"/>
      <c r="E503" s="4"/>
      <c r="F503" s="5"/>
      <c r="G503" s="5"/>
    </row>
    <row r="504" spans="1:7" ht="12.75">
      <c r="A504" s="3">
        <v>40421</v>
      </c>
      <c r="B504" s="2">
        <v>133.2</v>
      </c>
      <c r="C504" s="2">
        <v>5225.2</v>
      </c>
      <c r="D504" s="4"/>
      <c r="E504" s="4"/>
      <c r="F504" s="5"/>
      <c r="G504" s="5"/>
    </row>
    <row r="505" spans="1:7" ht="12.75">
      <c r="A505" s="3">
        <v>40422</v>
      </c>
      <c r="B505" s="2">
        <v>136.7</v>
      </c>
      <c r="C505" s="2">
        <v>5366.4</v>
      </c>
      <c r="D505" s="4"/>
      <c r="E505" s="4"/>
      <c r="F505" s="5"/>
      <c r="G505" s="5"/>
    </row>
    <row r="506" spans="1:7" ht="12.75">
      <c r="A506" s="3">
        <v>40423</v>
      </c>
      <c r="B506" s="2">
        <v>136.1</v>
      </c>
      <c r="C506" s="2">
        <v>5371</v>
      </c>
      <c r="D506" s="4"/>
      <c r="E506" s="4"/>
      <c r="F506" s="5"/>
      <c r="G506" s="5"/>
    </row>
    <row r="507" spans="1:7" ht="12.75">
      <c r="A507" s="3">
        <v>40424</v>
      </c>
      <c r="B507" s="2">
        <v>137.6</v>
      </c>
      <c r="C507" s="2">
        <v>5428.1</v>
      </c>
      <c r="D507" s="4"/>
      <c r="E507" s="4"/>
      <c r="F507" s="5"/>
      <c r="G507" s="5"/>
    </row>
    <row r="508" spans="1:7" ht="12.75">
      <c r="A508" s="3">
        <v>40427</v>
      </c>
      <c r="B508" s="2">
        <v>140.6</v>
      </c>
      <c r="C508" s="2">
        <v>5439.2</v>
      </c>
      <c r="D508" s="4"/>
      <c r="E508" s="4"/>
      <c r="F508" s="5"/>
      <c r="G508" s="5"/>
    </row>
    <row r="509" spans="1:7" ht="12.75">
      <c r="A509" s="3">
        <v>40428</v>
      </c>
      <c r="B509" s="2">
        <v>138.6</v>
      </c>
      <c r="C509" s="2">
        <v>5407.8</v>
      </c>
      <c r="D509" s="4"/>
      <c r="E509" s="4"/>
      <c r="F509" s="5"/>
      <c r="G509" s="5"/>
    </row>
    <row r="510" spans="1:7" ht="12.75">
      <c r="A510" s="3">
        <v>40429</v>
      </c>
      <c r="B510" s="2">
        <v>141.6</v>
      </c>
      <c r="C510" s="2">
        <v>5429.7</v>
      </c>
      <c r="D510" s="4"/>
      <c r="E510" s="4"/>
      <c r="F510" s="5"/>
      <c r="G510" s="5"/>
    </row>
    <row r="511" spans="1:7" ht="12.75">
      <c r="A511" s="3">
        <v>40430</v>
      </c>
      <c r="B511" s="2">
        <v>140</v>
      </c>
      <c r="C511" s="2">
        <v>5494.2</v>
      </c>
      <c r="D511" s="4"/>
      <c r="E511" s="4"/>
      <c r="F511" s="5"/>
      <c r="G511" s="5"/>
    </row>
    <row r="512" spans="1:7" ht="12.75">
      <c r="A512" s="3">
        <v>40431</v>
      </c>
      <c r="B512" s="2">
        <v>141.2</v>
      </c>
      <c r="C512" s="2">
        <v>5501.6</v>
      </c>
      <c r="D512" s="4"/>
      <c r="E512" s="4"/>
      <c r="F512" s="5"/>
      <c r="G512" s="5"/>
    </row>
    <row r="513" spans="1:7" ht="12.75">
      <c r="A513" s="3">
        <v>40434</v>
      </c>
      <c r="B513" s="2">
        <v>143.5</v>
      </c>
      <c r="C513" s="2">
        <v>5565.5</v>
      </c>
      <c r="D513" s="4"/>
      <c r="E513" s="4"/>
      <c r="F513" s="5"/>
      <c r="G513" s="5"/>
    </row>
    <row r="514" spans="1:7" ht="12.75">
      <c r="A514" s="3">
        <v>40435</v>
      </c>
      <c r="B514" s="2">
        <v>144</v>
      </c>
      <c r="C514" s="2">
        <v>5567.4</v>
      </c>
      <c r="D514" s="4"/>
      <c r="E514" s="4"/>
      <c r="F514" s="5"/>
      <c r="G514" s="5"/>
    </row>
    <row r="515" spans="1:7" ht="12.75">
      <c r="A515" s="3">
        <v>40436</v>
      </c>
      <c r="B515" s="2">
        <v>144.4</v>
      </c>
      <c r="C515" s="2">
        <v>5555.6</v>
      </c>
      <c r="D515" s="4"/>
      <c r="E515" s="4"/>
      <c r="F515" s="5"/>
      <c r="G515" s="5"/>
    </row>
    <row r="516" spans="1:7" ht="12.75">
      <c r="A516" s="3">
        <v>40437</v>
      </c>
      <c r="B516" s="2">
        <v>140</v>
      </c>
      <c r="C516" s="2">
        <v>5540.1</v>
      </c>
      <c r="D516" s="4"/>
      <c r="E516" s="4"/>
      <c r="F516" s="5"/>
      <c r="G516" s="5"/>
    </row>
    <row r="517" spans="1:7" ht="12.75">
      <c r="A517" s="3">
        <v>40438</v>
      </c>
      <c r="B517" s="2">
        <v>138.9</v>
      </c>
      <c r="C517" s="2">
        <v>5508.5</v>
      </c>
      <c r="D517" s="4"/>
      <c r="E517" s="4"/>
      <c r="F517" s="5"/>
      <c r="G517" s="5"/>
    </row>
    <row r="518" spans="1:7" ht="12.75">
      <c r="A518" s="3">
        <v>40441</v>
      </c>
      <c r="B518" s="2">
        <v>142.1</v>
      </c>
      <c r="C518" s="2">
        <v>5602.5</v>
      </c>
      <c r="D518" s="4"/>
      <c r="E518" s="4"/>
      <c r="F518" s="5"/>
      <c r="G518" s="5"/>
    </row>
    <row r="519" spans="1:7" ht="12.75">
      <c r="A519" s="3">
        <v>40442</v>
      </c>
      <c r="B519" s="2">
        <v>141.1</v>
      </c>
      <c r="C519" s="2">
        <v>5576.2</v>
      </c>
      <c r="D519" s="4"/>
      <c r="E519" s="4"/>
      <c r="F519" s="5"/>
      <c r="G519" s="5"/>
    </row>
    <row r="520" spans="1:7" ht="12.75">
      <c r="A520" s="3">
        <v>40443</v>
      </c>
      <c r="B520" s="2">
        <v>138.9</v>
      </c>
      <c r="C520" s="2">
        <v>5551.9</v>
      </c>
      <c r="D520" s="4"/>
      <c r="E520" s="4"/>
      <c r="F520" s="5"/>
      <c r="G520" s="5"/>
    </row>
    <row r="521" spans="1:7" ht="12.75">
      <c r="A521" s="3">
        <v>40444</v>
      </c>
      <c r="B521" s="2">
        <v>139.1</v>
      </c>
      <c r="C521" s="2">
        <v>5547.1</v>
      </c>
      <c r="D521" s="4"/>
      <c r="E521" s="4"/>
      <c r="F521" s="5"/>
      <c r="G521" s="5"/>
    </row>
    <row r="522" spans="1:7" ht="12.75">
      <c r="A522" s="3">
        <v>40445</v>
      </c>
      <c r="B522" s="2">
        <v>143.1</v>
      </c>
      <c r="C522" s="2">
        <v>5598.5</v>
      </c>
      <c r="D522" s="4"/>
      <c r="E522" s="4"/>
      <c r="F522" s="5"/>
      <c r="G522" s="5"/>
    </row>
    <row r="523" spans="1:7" ht="12.75">
      <c r="A523" s="3">
        <v>40448</v>
      </c>
      <c r="B523" s="2">
        <v>140.7</v>
      </c>
      <c r="C523" s="2">
        <v>5573.4</v>
      </c>
      <c r="D523" s="4"/>
      <c r="E523" s="4"/>
      <c r="F523" s="5"/>
      <c r="G523" s="5"/>
    </row>
    <row r="524" spans="1:7" ht="12.75">
      <c r="A524" s="3">
        <v>40449</v>
      </c>
      <c r="B524" s="2">
        <v>140.5</v>
      </c>
      <c r="C524" s="2">
        <v>5578.4</v>
      </c>
      <c r="D524" s="4"/>
      <c r="E524" s="4"/>
      <c r="F524" s="5"/>
      <c r="G524" s="5"/>
    </row>
    <row r="525" spans="1:7" ht="12.75">
      <c r="A525" s="3">
        <v>40450</v>
      </c>
      <c r="B525" s="2">
        <v>141.2</v>
      </c>
      <c r="C525" s="2">
        <v>5569.3</v>
      </c>
      <c r="D525" s="4"/>
      <c r="E525" s="4"/>
      <c r="F525" s="5"/>
      <c r="G525" s="5"/>
    </row>
    <row r="526" spans="1:7" ht="12.75">
      <c r="A526" s="3">
        <v>40451</v>
      </c>
      <c r="B526" s="2">
        <v>140</v>
      </c>
      <c r="C526" s="2">
        <v>5548.6</v>
      </c>
      <c r="D526" s="4"/>
      <c r="E526" s="4"/>
      <c r="F526" s="5"/>
      <c r="G526" s="5"/>
    </row>
    <row r="527" spans="1:7" ht="12.75">
      <c r="A527" s="3">
        <v>40452</v>
      </c>
      <c r="B527" s="2">
        <v>142.8</v>
      </c>
      <c r="C527" s="2">
        <v>5592.9</v>
      </c>
      <c r="D527" s="4"/>
      <c r="E527" s="4"/>
      <c r="F527" s="5"/>
      <c r="G527" s="5"/>
    </row>
    <row r="528" spans="1:7" ht="12.75">
      <c r="A528" s="3">
        <v>40455</v>
      </c>
      <c r="B528" s="2">
        <v>145.8</v>
      </c>
      <c r="C528" s="2">
        <v>5556</v>
      </c>
      <c r="D528" s="4"/>
      <c r="E528" s="4"/>
      <c r="F528" s="5"/>
      <c r="G528" s="5"/>
    </row>
    <row r="529" spans="1:7" ht="12.75">
      <c r="A529" s="3">
        <v>40456</v>
      </c>
      <c r="B529" s="2">
        <v>148.5</v>
      </c>
      <c r="C529" s="2">
        <v>5635.8</v>
      </c>
      <c r="D529" s="4"/>
      <c r="E529" s="4"/>
      <c r="F529" s="5"/>
      <c r="G529" s="5"/>
    </row>
    <row r="530" spans="1:7" ht="12.75">
      <c r="A530" s="3">
        <v>40457</v>
      </c>
      <c r="B530" s="2">
        <v>151.2</v>
      </c>
      <c r="C530" s="2">
        <v>5681.4</v>
      </c>
      <c r="D530" s="4"/>
      <c r="E530" s="4"/>
      <c r="F530" s="5"/>
      <c r="G530" s="5"/>
    </row>
    <row r="531" spans="1:7" ht="12.75">
      <c r="A531" s="3">
        <v>40458</v>
      </c>
      <c r="B531" s="2">
        <v>151.8</v>
      </c>
      <c r="C531" s="2">
        <v>5662.1</v>
      </c>
      <c r="D531" s="4"/>
      <c r="E531" s="4"/>
      <c r="F531" s="5"/>
      <c r="G531" s="5"/>
    </row>
    <row r="532" spans="1:7" ht="12.75">
      <c r="A532" s="3">
        <v>40459</v>
      </c>
      <c r="B532" s="2">
        <v>149</v>
      </c>
      <c r="C532" s="2">
        <v>5657.6</v>
      </c>
      <c r="D532" s="4"/>
      <c r="E532" s="4"/>
      <c r="F532" s="5"/>
      <c r="G532" s="5"/>
    </row>
    <row r="533" spans="1:7" ht="12.75">
      <c r="A533" s="3">
        <v>40462</v>
      </c>
      <c r="B533" s="2">
        <v>146.9</v>
      </c>
      <c r="C533" s="2">
        <v>5672.4</v>
      </c>
      <c r="D533" s="4"/>
      <c r="E533" s="4"/>
      <c r="F533" s="5"/>
      <c r="G533" s="5"/>
    </row>
    <row r="534" spans="1:7" ht="12.75">
      <c r="A534" s="3">
        <v>40463</v>
      </c>
      <c r="B534" s="2">
        <v>142.9</v>
      </c>
      <c r="C534" s="2">
        <v>5661.6</v>
      </c>
      <c r="D534" s="4"/>
      <c r="E534" s="4"/>
      <c r="F534" s="5"/>
      <c r="G534" s="5"/>
    </row>
    <row r="535" spans="1:7" ht="12.75">
      <c r="A535" s="3">
        <v>40464</v>
      </c>
      <c r="B535" s="2">
        <v>143.5</v>
      </c>
      <c r="C535" s="2">
        <v>5747.4</v>
      </c>
      <c r="D535" s="4"/>
      <c r="E535" s="4"/>
      <c r="F535" s="5"/>
      <c r="G535" s="5"/>
    </row>
    <row r="536" spans="1:7" ht="12.75">
      <c r="A536" s="3">
        <v>40465</v>
      </c>
      <c r="B536" s="2">
        <v>143.2</v>
      </c>
      <c r="C536" s="2">
        <v>5727.2</v>
      </c>
      <c r="D536" s="4"/>
      <c r="E536" s="4"/>
      <c r="F536" s="5"/>
      <c r="G536" s="5"/>
    </row>
    <row r="537" spans="1:7" ht="12.75">
      <c r="A537" s="3">
        <v>40466</v>
      </c>
      <c r="B537" s="2">
        <v>147.4</v>
      </c>
      <c r="C537" s="2">
        <v>5703.4</v>
      </c>
      <c r="D537" s="4"/>
      <c r="E537" s="4"/>
      <c r="F537" s="5"/>
      <c r="G537" s="5"/>
    </row>
    <row r="538" spans="1:7" ht="12.75">
      <c r="A538" s="3">
        <v>40469</v>
      </c>
      <c r="B538" s="2">
        <v>149.6</v>
      </c>
      <c r="C538" s="2">
        <v>5742.5</v>
      </c>
      <c r="D538" s="4"/>
      <c r="E538" s="4"/>
      <c r="F538" s="5"/>
      <c r="G538" s="5"/>
    </row>
    <row r="539" spans="1:7" ht="12.75">
      <c r="A539" s="3">
        <v>40470</v>
      </c>
      <c r="B539" s="2">
        <v>148.3</v>
      </c>
      <c r="C539" s="2">
        <v>5703.9</v>
      </c>
      <c r="D539" s="4"/>
      <c r="E539" s="4"/>
      <c r="F539" s="5"/>
      <c r="G539" s="5"/>
    </row>
    <row r="540" spans="1:7" ht="12.75">
      <c r="A540" s="3">
        <v>40471</v>
      </c>
      <c r="B540" s="2">
        <v>150.2</v>
      </c>
      <c r="C540" s="2">
        <v>5728.9</v>
      </c>
      <c r="D540" s="4"/>
      <c r="E540" s="4"/>
      <c r="F540" s="5"/>
      <c r="G540" s="5"/>
    </row>
    <row r="541" spans="1:7" ht="12.75">
      <c r="A541" s="3">
        <v>40472</v>
      </c>
      <c r="B541" s="2">
        <v>156.3</v>
      </c>
      <c r="C541" s="2">
        <v>5757.9</v>
      </c>
      <c r="D541" s="4"/>
      <c r="E541" s="4"/>
      <c r="F541" s="5"/>
      <c r="G541" s="5"/>
    </row>
    <row r="542" spans="1:7" ht="12.75">
      <c r="A542" s="3">
        <v>40473</v>
      </c>
      <c r="B542" s="2">
        <v>154.7</v>
      </c>
      <c r="C542" s="2">
        <v>5741.4</v>
      </c>
      <c r="D542" s="4"/>
      <c r="E542" s="4"/>
      <c r="F542" s="5"/>
      <c r="G542" s="5"/>
    </row>
    <row r="543" spans="1:7" ht="12.75">
      <c r="A543" s="3">
        <v>40476</v>
      </c>
      <c r="B543" s="2">
        <v>156.1</v>
      </c>
      <c r="C543" s="2">
        <v>5752</v>
      </c>
      <c r="D543" s="4"/>
      <c r="E543" s="4"/>
      <c r="F543" s="5"/>
      <c r="G543" s="5"/>
    </row>
    <row r="544" spans="1:7" ht="12.75">
      <c r="A544" s="3">
        <v>40477</v>
      </c>
      <c r="B544" s="2">
        <v>156.5</v>
      </c>
      <c r="C544" s="2">
        <v>5707.3</v>
      </c>
      <c r="D544" s="4"/>
      <c r="E544" s="4"/>
      <c r="F544" s="5"/>
      <c r="G544" s="5"/>
    </row>
    <row r="545" spans="1:7" ht="12.75">
      <c r="A545" s="3">
        <v>40478</v>
      </c>
      <c r="B545" s="2">
        <v>152.1</v>
      </c>
      <c r="C545" s="2">
        <v>5646</v>
      </c>
      <c r="D545" s="4"/>
      <c r="E545" s="4"/>
      <c r="F545" s="5"/>
      <c r="G545" s="5"/>
    </row>
    <row r="546" ht="12.75">
      <c r="G546" s="5"/>
    </row>
    <row r="547" spans="1:7" ht="12.75">
      <c r="A547" s="1"/>
      <c r="B547" s="1"/>
      <c r="F547" s="5"/>
      <c r="G547" s="5"/>
    </row>
  </sheetData>
  <sheetProtection/>
  <mergeCells count="3">
    <mergeCell ref="B38:C38"/>
    <mergeCell ref="D38:E38"/>
    <mergeCell ref="F38:G3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34"/>
  <sheetViews>
    <sheetView showGridLines="0" zoomScalePageLayoutView="0" workbookViewId="0" topLeftCell="A508">
      <selection activeCell="H515" sqref="H515"/>
    </sheetView>
  </sheetViews>
  <sheetFormatPr defaultColWidth="9.140625" defaultRowHeight="12.75"/>
  <cols>
    <col min="1" max="1" width="11.00390625" style="0" customWidth="1"/>
    <col min="3" max="3" width="10.421875" style="0" bestFit="1" customWidth="1"/>
    <col min="5" max="5" width="10.421875" style="0" bestFit="1" customWidth="1"/>
    <col min="6" max="6" width="13.140625" style="0" bestFit="1" customWidth="1"/>
    <col min="7" max="7" width="19.7109375" style="0" bestFit="1" customWidth="1"/>
  </cols>
  <sheetData>
    <row r="2" spans="4:7" ht="12.75">
      <c r="D2" s="31" t="s">
        <v>36</v>
      </c>
      <c r="E2" s="31"/>
      <c r="F2" s="14" t="s">
        <v>37</v>
      </c>
      <c r="G2" s="14" t="s">
        <v>39</v>
      </c>
    </row>
    <row r="3" spans="2:7" ht="12.75">
      <c r="B3" s="28" t="s">
        <v>2</v>
      </c>
      <c r="C3" s="28"/>
      <c r="D3" s="30" t="s">
        <v>34</v>
      </c>
      <c r="E3" s="30"/>
      <c r="F3" s="13" t="s">
        <v>35</v>
      </c>
      <c r="G3" s="2" t="s">
        <v>40</v>
      </c>
    </row>
    <row r="4" spans="1:7" ht="12.75">
      <c r="A4" s="2"/>
      <c r="B4" s="2" t="s">
        <v>0</v>
      </c>
      <c r="C4" s="2" t="s">
        <v>1</v>
      </c>
      <c r="D4" s="2" t="s">
        <v>0</v>
      </c>
      <c r="E4" s="2" t="s">
        <v>1</v>
      </c>
      <c r="F4" s="2"/>
      <c r="G4" s="2"/>
    </row>
    <row r="5" spans="1:7" ht="12.75">
      <c r="A5" s="3">
        <v>39749</v>
      </c>
      <c r="B5" s="2">
        <v>131.8</v>
      </c>
      <c r="C5" s="2">
        <v>3926.4</v>
      </c>
      <c r="D5" s="2"/>
      <c r="E5" s="2"/>
      <c r="F5" s="2"/>
      <c r="G5" s="2"/>
    </row>
    <row r="6" spans="1:7" ht="12.75">
      <c r="A6" s="3">
        <v>39750</v>
      </c>
      <c r="B6" s="2">
        <v>138.1</v>
      </c>
      <c r="C6" s="2">
        <v>4242.5</v>
      </c>
      <c r="D6" s="11">
        <f>LN(B6/B5)</f>
        <v>0.046692438346839435</v>
      </c>
      <c r="E6" s="11">
        <f>LN(C6/C5)</f>
        <v>0.07742974259178914</v>
      </c>
      <c r="F6" s="12">
        <f>D6-E6</f>
        <v>-0.030737304244949706</v>
      </c>
      <c r="G6" s="12">
        <f>D6-0.83*E6</f>
        <v>-0.017574248004345552</v>
      </c>
    </row>
    <row r="7" spans="1:7" ht="12.75">
      <c r="A7" s="3">
        <v>39751</v>
      </c>
      <c r="B7" s="2">
        <v>142.1</v>
      </c>
      <c r="C7" s="2">
        <v>4291.6</v>
      </c>
      <c r="D7" s="11">
        <f aca="true" t="shared" si="0" ref="D7:D70">LN(B7/B6)</f>
        <v>0.02855297468780857</v>
      </c>
      <c r="E7" s="11">
        <f aca="true" t="shared" si="1" ref="E7:E70">LN(C7/C6)</f>
        <v>0.011506905654209854</v>
      </c>
      <c r="F7" s="12">
        <f aca="true" t="shared" si="2" ref="F7:F70">D7-E7</f>
        <v>0.017046069033598715</v>
      </c>
      <c r="G7" s="12">
        <f aca="true" t="shared" si="3" ref="G7:G70">D7-0.83*E7</f>
        <v>0.01900224299481439</v>
      </c>
    </row>
    <row r="8" spans="1:7" ht="12.75">
      <c r="A8" s="3">
        <v>39752</v>
      </c>
      <c r="B8" s="2">
        <v>115.1</v>
      </c>
      <c r="C8" s="2">
        <v>4377.3</v>
      </c>
      <c r="D8" s="11">
        <f t="shared" si="0"/>
        <v>-0.21072971937521795</v>
      </c>
      <c r="E8" s="11">
        <f t="shared" si="1"/>
        <v>0.019772472175495204</v>
      </c>
      <c r="F8" s="12">
        <f t="shared" si="2"/>
        <v>-0.23050219155071316</v>
      </c>
      <c r="G8" s="12">
        <f t="shared" si="3"/>
        <v>-0.22714087128087895</v>
      </c>
    </row>
    <row r="9" spans="1:7" ht="12.75">
      <c r="A9" s="3">
        <v>39755</v>
      </c>
      <c r="B9" s="2">
        <v>116.8</v>
      </c>
      <c r="C9" s="2">
        <v>4443.3</v>
      </c>
      <c r="D9" s="11">
        <f t="shared" si="0"/>
        <v>0.014661754666289764</v>
      </c>
      <c r="E9" s="11">
        <f t="shared" si="1"/>
        <v>0.014965247662950189</v>
      </c>
      <c r="F9" s="12">
        <f t="shared" si="2"/>
        <v>-0.000303492996660425</v>
      </c>
      <c r="G9" s="12">
        <f t="shared" si="3"/>
        <v>0.0022405991060411076</v>
      </c>
    </row>
    <row r="10" spans="1:7" ht="12.75">
      <c r="A10" s="3">
        <v>39756</v>
      </c>
      <c r="B10" s="2">
        <v>125</v>
      </c>
      <c r="C10" s="2">
        <v>4639.5</v>
      </c>
      <c r="D10" s="11">
        <f t="shared" si="0"/>
        <v>0.06785066690817444</v>
      </c>
      <c r="E10" s="11">
        <f t="shared" si="1"/>
        <v>0.043209258192197446</v>
      </c>
      <c r="F10" s="12">
        <f t="shared" si="2"/>
        <v>0.024641408715976997</v>
      </c>
      <c r="G10" s="12">
        <f t="shared" si="3"/>
        <v>0.031986982608650565</v>
      </c>
    </row>
    <row r="11" spans="1:7" ht="12.75">
      <c r="A11" s="3">
        <v>39757</v>
      </c>
      <c r="B11" s="2">
        <v>126.3</v>
      </c>
      <c r="C11" s="2">
        <v>4530.7</v>
      </c>
      <c r="D11" s="11">
        <f t="shared" si="0"/>
        <v>0.010346292054144267</v>
      </c>
      <c r="E11" s="11">
        <f t="shared" si="1"/>
        <v>-0.023730148867658594</v>
      </c>
      <c r="F11" s="12">
        <f t="shared" si="2"/>
        <v>0.03407644092180286</v>
      </c>
      <c r="G11" s="12">
        <f t="shared" si="3"/>
        <v>0.030042315614300902</v>
      </c>
    </row>
    <row r="12" spans="1:7" ht="12.75">
      <c r="A12" s="3">
        <v>39758</v>
      </c>
      <c r="B12" s="2">
        <v>114.9</v>
      </c>
      <c r="C12" s="2">
        <v>4272.4</v>
      </c>
      <c r="D12" s="11">
        <f t="shared" si="0"/>
        <v>-0.09459784450173539</v>
      </c>
      <c r="E12" s="11">
        <f t="shared" si="1"/>
        <v>-0.05870072271003507</v>
      </c>
      <c r="F12" s="12">
        <f t="shared" si="2"/>
        <v>-0.03589712179170032</v>
      </c>
      <c r="G12" s="12">
        <f t="shared" si="3"/>
        <v>-0.045876244652406285</v>
      </c>
    </row>
    <row r="13" spans="1:7" ht="12.75">
      <c r="A13" s="3">
        <v>39759</v>
      </c>
      <c r="B13" s="2">
        <v>114.9</v>
      </c>
      <c r="C13" s="2">
        <v>4365</v>
      </c>
      <c r="D13" s="11">
        <f t="shared" si="0"/>
        <v>0</v>
      </c>
      <c r="E13" s="11">
        <f t="shared" si="1"/>
        <v>0.02144245905816232</v>
      </c>
      <c r="F13" s="12">
        <f t="shared" si="2"/>
        <v>-0.02144245905816232</v>
      </c>
      <c r="G13" s="12">
        <f t="shared" si="3"/>
        <v>-0.017797241018274724</v>
      </c>
    </row>
    <row r="14" spans="1:7" ht="12.75">
      <c r="A14" s="3">
        <v>39762</v>
      </c>
      <c r="B14" s="2">
        <v>112.6</v>
      </c>
      <c r="C14" s="2">
        <v>4403.9</v>
      </c>
      <c r="D14" s="11">
        <f t="shared" si="0"/>
        <v>-0.02022046914912013</v>
      </c>
      <c r="E14" s="11">
        <f t="shared" si="1"/>
        <v>0.008872322680732524</v>
      </c>
      <c r="F14" s="12">
        <f t="shared" si="2"/>
        <v>-0.029092791829852655</v>
      </c>
      <c r="G14" s="12">
        <f t="shared" si="3"/>
        <v>-0.027584496974128125</v>
      </c>
    </row>
    <row r="15" spans="1:7" ht="12.75">
      <c r="A15" s="3">
        <v>39763</v>
      </c>
      <c r="B15" s="2">
        <v>110</v>
      </c>
      <c r="C15" s="2">
        <v>4246.7</v>
      </c>
      <c r="D15" s="11">
        <f t="shared" si="0"/>
        <v>-0.023361349913173762</v>
      </c>
      <c r="E15" s="11">
        <f t="shared" si="1"/>
        <v>-0.03634830123363237</v>
      </c>
      <c r="F15" s="12">
        <f t="shared" si="2"/>
        <v>0.012986951320458608</v>
      </c>
      <c r="G15" s="12">
        <f t="shared" si="3"/>
        <v>0.006807740110741103</v>
      </c>
    </row>
    <row r="16" spans="1:7" ht="12.75">
      <c r="A16" s="3">
        <v>39764</v>
      </c>
      <c r="B16" s="2">
        <v>112.5</v>
      </c>
      <c r="C16" s="2">
        <v>4182</v>
      </c>
      <c r="D16" s="11">
        <f t="shared" si="0"/>
        <v>0.022472855852058576</v>
      </c>
      <c r="E16" s="11">
        <f t="shared" si="1"/>
        <v>-0.015352609732223705</v>
      </c>
      <c r="F16" s="12">
        <f t="shared" si="2"/>
        <v>0.03782546558428228</v>
      </c>
      <c r="G16" s="12">
        <f t="shared" si="3"/>
        <v>0.03521552192980425</v>
      </c>
    </row>
    <row r="17" spans="1:7" ht="12.75">
      <c r="A17" s="3">
        <v>39765</v>
      </c>
      <c r="B17" s="2">
        <v>122.5</v>
      </c>
      <c r="C17" s="2">
        <v>4169.2</v>
      </c>
      <c r="D17" s="11">
        <f t="shared" si="0"/>
        <v>0.08515780834030677</v>
      </c>
      <c r="E17" s="11">
        <f t="shared" si="1"/>
        <v>-0.003065430123411652</v>
      </c>
      <c r="F17" s="12">
        <f t="shared" si="2"/>
        <v>0.08822323846371842</v>
      </c>
      <c r="G17" s="12">
        <f t="shared" si="3"/>
        <v>0.08770211534273845</v>
      </c>
    </row>
    <row r="18" spans="1:7" ht="12.75">
      <c r="A18" s="3">
        <v>39766</v>
      </c>
      <c r="B18" s="2">
        <v>126</v>
      </c>
      <c r="C18" s="2">
        <v>4233</v>
      </c>
      <c r="D18" s="11">
        <f t="shared" si="0"/>
        <v>0.028170876966696224</v>
      </c>
      <c r="E18" s="11">
        <f t="shared" si="1"/>
        <v>0.015186790655756432</v>
      </c>
      <c r="F18" s="12">
        <f t="shared" si="2"/>
        <v>0.012984086310939792</v>
      </c>
      <c r="G18" s="12">
        <f t="shared" si="3"/>
        <v>0.015565840722418386</v>
      </c>
    </row>
    <row r="19" spans="1:7" ht="12.75">
      <c r="A19" s="3">
        <v>39769</v>
      </c>
      <c r="B19" s="2">
        <v>120</v>
      </c>
      <c r="C19" s="2">
        <v>4132.2</v>
      </c>
      <c r="D19" s="11">
        <f t="shared" si="0"/>
        <v>-0.048790164169432056</v>
      </c>
      <c r="E19" s="11">
        <f t="shared" si="1"/>
        <v>-0.024101008742216132</v>
      </c>
      <c r="F19" s="12">
        <f t="shared" si="2"/>
        <v>-0.024689155427215923</v>
      </c>
      <c r="G19" s="12">
        <f t="shared" si="3"/>
        <v>-0.028786326913392668</v>
      </c>
    </row>
    <row r="20" spans="1:7" ht="12.75">
      <c r="A20" s="3">
        <v>39770</v>
      </c>
      <c r="B20" s="2">
        <v>121.4</v>
      </c>
      <c r="C20" s="2">
        <v>4208.5</v>
      </c>
      <c r="D20" s="11">
        <f t="shared" si="0"/>
        <v>0.01159913584335194</v>
      </c>
      <c r="E20" s="11">
        <f t="shared" si="1"/>
        <v>0.01829633687292331</v>
      </c>
      <c r="F20" s="12">
        <f t="shared" si="2"/>
        <v>-0.0066972010295713695</v>
      </c>
      <c r="G20" s="12">
        <f t="shared" si="3"/>
        <v>-0.003586823761174406</v>
      </c>
    </row>
    <row r="21" spans="1:7" ht="12.75">
      <c r="A21" s="3">
        <v>39771</v>
      </c>
      <c r="B21" s="2">
        <v>125.2</v>
      </c>
      <c r="C21" s="2">
        <v>4005.7</v>
      </c>
      <c r="D21" s="11">
        <f t="shared" si="0"/>
        <v>0.030821580040600177</v>
      </c>
      <c r="E21" s="11">
        <f t="shared" si="1"/>
        <v>-0.049387942898586015</v>
      </c>
      <c r="F21" s="12">
        <f t="shared" si="2"/>
        <v>0.08020952293918619</v>
      </c>
      <c r="G21" s="12">
        <f t="shared" si="3"/>
        <v>0.07181357264642657</v>
      </c>
    </row>
    <row r="22" spans="1:7" ht="12.75">
      <c r="A22" s="3">
        <v>39772</v>
      </c>
      <c r="B22" s="2">
        <v>126.3</v>
      </c>
      <c r="C22" s="2">
        <v>3875</v>
      </c>
      <c r="D22" s="11">
        <f t="shared" si="0"/>
        <v>0.008747570690447194</v>
      </c>
      <c r="E22" s="11">
        <f t="shared" si="1"/>
        <v>-0.033172683965597416</v>
      </c>
      <c r="F22" s="12">
        <f t="shared" si="2"/>
        <v>0.04192025465604461</v>
      </c>
      <c r="G22" s="12">
        <f t="shared" si="3"/>
        <v>0.03628089838189305</v>
      </c>
    </row>
    <row r="23" spans="1:7" ht="12.75">
      <c r="A23" s="3">
        <v>39773</v>
      </c>
      <c r="B23" s="2">
        <v>122.4</v>
      </c>
      <c r="C23" s="2">
        <v>3781</v>
      </c>
      <c r="D23" s="11">
        <f t="shared" si="0"/>
        <v>-0.0313656592782196</v>
      </c>
      <c r="E23" s="11">
        <f t="shared" si="1"/>
        <v>-0.024557137896514477</v>
      </c>
      <c r="F23" s="12">
        <f t="shared" si="2"/>
        <v>-0.00680852138170512</v>
      </c>
      <c r="G23" s="12">
        <f t="shared" si="3"/>
        <v>-0.010983234824112582</v>
      </c>
    </row>
    <row r="24" spans="1:7" ht="12.75">
      <c r="A24" s="3">
        <v>39776</v>
      </c>
      <c r="B24" s="2">
        <v>135.3</v>
      </c>
      <c r="C24" s="2">
        <v>4153</v>
      </c>
      <c r="D24" s="11">
        <f t="shared" si="0"/>
        <v>0.10020016509851672</v>
      </c>
      <c r="E24" s="11">
        <f t="shared" si="1"/>
        <v>0.09384243973982075</v>
      </c>
      <c r="F24" s="12">
        <f t="shared" si="2"/>
        <v>0.00635772535869597</v>
      </c>
      <c r="G24" s="12">
        <f t="shared" si="3"/>
        <v>0.022310940114465508</v>
      </c>
    </row>
    <row r="25" spans="1:7" ht="12.75">
      <c r="A25" s="3">
        <v>39777</v>
      </c>
      <c r="B25" s="2">
        <v>130.5</v>
      </c>
      <c r="C25" s="2">
        <v>4171.3</v>
      </c>
      <c r="D25" s="11">
        <f t="shared" si="0"/>
        <v>-0.036121308413994295</v>
      </c>
      <c r="E25" s="11">
        <f t="shared" si="1"/>
        <v>0.00439677317749312</v>
      </c>
      <c r="F25" s="12">
        <f t="shared" si="2"/>
        <v>-0.04051808159148741</v>
      </c>
      <c r="G25" s="12">
        <f t="shared" si="3"/>
        <v>-0.03977063015131358</v>
      </c>
    </row>
    <row r="26" spans="1:7" ht="12.75">
      <c r="A26" s="3">
        <v>39778</v>
      </c>
      <c r="B26" s="2">
        <v>134.6</v>
      </c>
      <c r="C26" s="2">
        <v>4152.7</v>
      </c>
      <c r="D26" s="11">
        <f t="shared" si="0"/>
        <v>0.0309341904478792</v>
      </c>
      <c r="E26" s="11">
        <f t="shared" si="1"/>
        <v>-0.004469012723860103</v>
      </c>
      <c r="F26" s="12">
        <f t="shared" si="2"/>
        <v>0.035403203171739304</v>
      </c>
      <c r="G26" s="12">
        <f t="shared" si="3"/>
        <v>0.034643471008683084</v>
      </c>
    </row>
    <row r="27" spans="1:7" ht="12.75">
      <c r="A27" s="3">
        <v>39779</v>
      </c>
      <c r="B27" s="2">
        <v>136.5</v>
      </c>
      <c r="C27" s="2">
        <v>4226.1</v>
      </c>
      <c r="D27" s="11">
        <f t="shared" si="0"/>
        <v>0.014017197414386943</v>
      </c>
      <c r="E27" s="11">
        <f t="shared" si="1"/>
        <v>0.01752085684998462</v>
      </c>
      <c r="F27" s="12">
        <f t="shared" si="2"/>
        <v>-0.0035036594355976752</v>
      </c>
      <c r="G27" s="12">
        <f t="shared" si="3"/>
        <v>-0.0005251137711002902</v>
      </c>
    </row>
    <row r="28" spans="1:7" ht="12.75">
      <c r="A28" s="3">
        <v>39780</v>
      </c>
      <c r="B28" s="2">
        <v>135.2</v>
      </c>
      <c r="C28" s="2">
        <v>4288</v>
      </c>
      <c r="D28" s="11">
        <f t="shared" si="0"/>
        <v>-0.009569451016150785</v>
      </c>
      <c r="E28" s="11">
        <f t="shared" si="1"/>
        <v>0.014540841816267011</v>
      </c>
      <c r="F28" s="12">
        <f t="shared" si="2"/>
        <v>-0.024110292832417796</v>
      </c>
      <c r="G28" s="12">
        <f t="shared" si="3"/>
        <v>-0.021638349723652403</v>
      </c>
    </row>
    <row r="29" spans="1:7" ht="12.75">
      <c r="A29" s="3">
        <v>39783</v>
      </c>
      <c r="B29" s="2">
        <v>133.6</v>
      </c>
      <c r="C29" s="2">
        <v>4065.5</v>
      </c>
      <c r="D29" s="11">
        <f t="shared" si="0"/>
        <v>-0.011904902506318314</v>
      </c>
      <c r="E29" s="11">
        <f t="shared" si="1"/>
        <v>-0.05328368710274564</v>
      </c>
      <c r="F29" s="12">
        <f t="shared" si="2"/>
        <v>0.041378784596427326</v>
      </c>
      <c r="G29" s="12">
        <f t="shared" si="3"/>
        <v>0.03232055778896056</v>
      </c>
    </row>
    <row r="30" spans="1:7" ht="12.75">
      <c r="A30" s="3">
        <v>39784</v>
      </c>
      <c r="B30" s="2">
        <v>137.8</v>
      </c>
      <c r="C30" s="2">
        <v>4122.9</v>
      </c>
      <c r="D30" s="11">
        <f t="shared" si="0"/>
        <v>0.03095309747701295</v>
      </c>
      <c r="E30" s="11">
        <f t="shared" si="1"/>
        <v>0.014020062581023441</v>
      </c>
      <c r="F30" s="12">
        <f t="shared" si="2"/>
        <v>0.016933034895989508</v>
      </c>
      <c r="G30" s="12">
        <f t="shared" si="3"/>
        <v>0.019316445534763492</v>
      </c>
    </row>
    <row r="31" spans="1:7" ht="12.75">
      <c r="A31" s="3">
        <v>39785</v>
      </c>
      <c r="B31" s="2">
        <v>139.8</v>
      </c>
      <c r="C31" s="2">
        <v>4170</v>
      </c>
      <c r="D31" s="11">
        <f t="shared" si="0"/>
        <v>0.014409471220151784</v>
      </c>
      <c r="E31" s="11">
        <f t="shared" si="1"/>
        <v>0.011359236563931438</v>
      </c>
      <c r="F31" s="12">
        <f t="shared" si="2"/>
        <v>0.003050234656220346</v>
      </c>
      <c r="G31" s="12">
        <f t="shared" si="3"/>
        <v>0.004981304872088692</v>
      </c>
    </row>
    <row r="32" spans="1:7" ht="12.75">
      <c r="A32" s="3">
        <v>39786</v>
      </c>
      <c r="B32" s="2">
        <v>133.4</v>
      </c>
      <c r="C32" s="2">
        <v>4163.6</v>
      </c>
      <c r="D32" s="11">
        <f t="shared" si="0"/>
        <v>-0.04686069631818654</v>
      </c>
      <c r="E32" s="11">
        <f t="shared" si="1"/>
        <v>-0.0015359511515336854</v>
      </c>
      <c r="F32" s="12">
        <f t="shared" si="2"/>
        <v>-0.04532474516665286</v>
      </c>
      <c r="G32" s="12">
        <f t="shared" si="3"/>
        <v>-0.04558585686241358</v>
      </c>
    </row>
    <row r="33" spans="1:7" ht="12.75">
      <c r="A33" s="3">
        <v>39787</v>
      </c>
      <c r="B33" s="2">
        <v>136.2</v>
      </c>
      <c r="C33" s="2">
        <v>4049.4</v>
      </c>
      <c r="D33" s="11">
        <f t="shared" si="0"/>
        <v>0.020772260233888423</v>
      </c>
      <c r="E33" s="11">
        <f t="shared" si="1"/>
        <v>-0.0278113626638976</v>
      </c>
      <c r="F33" s="12">
        <f t="shared" si="2"/>
        <v>0.04858362289778602</v>
      </c>
      <c r="G33" s="12">
        <f t="shared" si="3"/>
        <v>0.04385569124492343</v>
      </c>
    </row>
    <row r="34" spans="1:7" ht="12.75">
      <c r="A34" s="3">
        <v>39790</v>
      </c>
      <c r="B34" s="2">
        <v>141.6</v>
      </c>
      <c r="C34" s="2">
        <v>4300.1</v>
      </c>
      <c r="D34" s="11">
        <f t="shared" si="0"/>
        <v>0.03888178754420748</v>
      </c>
      <c r="E34" s="11">
        <f t="shared" si="1"/>
        <v>0.06006955624777935</v>
      </c>
      <c r="F34" s="12">
        <f t="shared" si="2"/>
        <v>-0.02118776870357187</v>
      </c>
      <c r="G34" s="12">
        <f t="shared" si="3"/>
        <v>-0.010975944141449381</v>
      </c>
    </row>
    <row r="35" spans="1:7" ht="12.75">
      <c r="A35" s="3">
        <v>39791</v>
      </c>
      <c r="B35" s="2">
        <v>143.5</v>
      </c>
      <c r="C35" s="2">
        <v>4381.3</v>
      </c>
      <c r="D35" s="11">
        <f t="shared" si="0"/>
        <v>0.013328853940056415</v>
      </c>
      <c r="E35" s="11">
        <f t="shared" si="1"/>
        <v>0.01870720576077395</v>
      </c>
      <c r="F35" s="12">
        <f t="shared" si="2"/>
        <v>-0.005378351820717534</v>
      </c>
      <c r="G35" s="12">
        <f t="shared" si="3"/>
        <v>-0.0021981268413859625</v>
      </c>
    </row>
    <row r="36" spans="1:7" ht="12.75">
      <c r="A36" s="3">
        <v>39792</v>
      </c>
      <c r="B36" s="2">
        <v>140.5</v>
      </c>
      <c r="C36" s="2">
        <v>4367.3</v>
      </c>
      <c r="D36" s="11">
        <f t="shared" si="0"/>
        <v>-0.021127546425875394</v>
      </c>
      <c r="E36" s="11">
        <f t="shared" si="1"/>
        <v>-0.003200514813915141</v>
      </c>
      <c r="F36" s="12">
        <f t="shared" si="2"/>
        <v>-0.017927031611960253</v>
      </c>
      <c r="G36" s="12">
        <f t="shared" si="3"/>
        <v>-0.018471119130325828</v>
      </c>
    </row>
    <row r="37" spans="1:7" ht="12.75">
      <c r="A37" s="3">
        <v>39793</v>
      </c>
      <c r="B37" s="2">
        <v>138.7</v>
      </c>
      <c r="C37" s="2">
        <v>4388.7</v>
      </c>
      <c r="D37" s="11">
        <f t="shared" si="0"/>
        <v>-0.012894161453014644</v>
      </c>
      <c r="E37" s="11">
        <f t="shared" si="1"/>
        <v>0.0048880864800961285</v>
      </c>
      <c r="F37" s="12">
        <f t="shared" si="2"/>
        <v>-0.017782247933110774</v>
      </c>
      <c r="G37" s="12">
        <f t="shared" si="3"/>
        <v>-0.01695127323149443</v>
      </c>
    </row>
    <row r="38" spans="1:7" ht="12.75">
      <c r="A38" s="3">
        <v>39794</v>
      </c>
      <c r="B38" s="2">
        <v>137.7</v>
      </c>
      <c r="C38" s="2">
        <v>4280.4</v>
      </c>
      <c r="D38" s="11">
        <f t="shared" si="0"/>
        <v>-0.007235921586176743</v>
      </c>
      <c r="E38" s="11">
        <f t="shared" si="1"/>
        <v>-0.024986592499304013</v>
      </c>
      <c r="F38" s="12">
        <f t="shared" si="2"/>
        <v>0.01775067091312727</v>
      </c>
      <c r="G38" s="12">
        <f t="shared" si="3"/>
        <v>0.013502950188245589</v>
      </c>
    </row>
    <row r="39" spans="1:7" ht="12.75">
      <c r="A39" s="3">
        <v>39797</v>
      </c>
      <c r="B39" s="2">
        <v>137.7</v>
      </c>
      <c r="C39" s="2">
        <v>4277.6</v>
      </c>
      <c r="D39" s="11">
        <f t="shared" si="0"/>
        <v>0</v>
      </c>
      <c r="E39" s="11">
        <f t="shared" si="1"/>
        <v>-0.0006543585183241555</v>
      </c>
      <c r="F39" s="12">
        <f t="shared" si="2"/>
        <v>0.0006543585183241555</v>
      </c>
      <c r="G39" s="12">
        <f t="shared" si="3"/>
        <v>0.000543117570209049</v>
      </c>
    </row>
    <row r="40" spans="1:7" ht="12.75">
      <c r="A40" s="3">
        <v>39798</v>
      </c>
      <c r="B40" s="2">
        <v>140</v>
      </c>
      <c r="C40" s="2">
        <v>4309.1</v>
      </c>
      <c r="D40" s="11">
        <f t="shared" si="0"/>
        <v>0.01656501687469525</v>
      </c>
      <c r="E40" s="11">
        <f t="shared" si="1"/>
        <v>0.007336960952691484</v>
      </c>
      <c r="F40" s="12">
        <f t="shared" si="2"/>
        <v>0.009228055922003764</v>
      </c>
      <c r="G40" s="12">
        <f t="shared" si="3"/>
        <v>0.010475339283961316</v>
      </c>
    </row>
    <row r="41" spans="1:7" ht="12.75">
      <c r="A41" s="3">
        <v>39799</v>
      </c>
      <c r="B41" s="2">
        <v>141.1</v>
      </c>
      <c r="C41" s="2">
        <v>4324.2</v>
      </c>
      <c r="D41" s="11">
        <f t="shared" si="0"/>
        <v>0.007826436249463949</v>
      </c>
      <c r="E41" s="11">
        <f t="shared" si="1"/>
        <v>0.00349808657123691</v>
      </c>
      <c r="F41" s="12">
        <f t="shared" si="2"/>
        <v>0.004328349678227039</v>
      </c>
      <c r="G41" s="12">
        <f t="shared" si="3"/>
        <v>0.004923024395337313</v>
      </c>
    </row>
    <row r="42" spans="1:7" ht="12.75">
      <c r="A42" s="3">
        <v>39800</v>
      </c>
      <c r="B42" s="2">
        <v>142.2</v>
      </c>
      <c r="C42" s="2">
        <v>4330.7</v>
      </c>
      <c r="D42" s="11">
        <f t="shared" si="0"/>
        <v>0.007765658510372123</v>
      </c>
      <c r="E42" s="11">
        <f t="shared" si="1"/>
        <v>0.0015020395896120121</v>
      </c>
      <c r="F42" s="12">
        <f t="shared" si="2"/>
        <v>0.006263618920760111</v>
      </c>
      <c r="G42" s="12">
        <f t="shared" si="3"/>
        <v>0.0065189656509941525</v>
      </c>
    </row>
    <row r="43" spans="1:7" ht="12.75">
      <c r="A43" s="3">
        <v>39801</v>
      </c>
      <c r="B43" s="2">
        <v>141.5</v>
      </c>
      <c r="C43" s="2">
        <v>4286.9</v>
      </c>
      <c r="D43" s="11">
        <f t="shared" si="0"/>
        <v>-0.004934800285848052</v>
      </c>
      <c r="E43" s="11">
        <f t="shared" si="1"/>
        <v>-0.010165330757581269</v>
      </c>
      <c r="F43" s="12">
        <f t="shared" si="2"/>
        <v>0.0052305304717332165</v>
      </c>
      <c r="G43" s="12">
        <f t="shared" si="3"/>
        <v>0.0035024242429444003</v>
      </c>
    </row>
    <row r="44" spans="1:7" ht="12.75">
      <c r="A44" s="3">
        <v>39804</v>
      </c>
      <c r="B44" s="2">
        <v>140.4</v>
      </c>
      <c r="C44" s="2">
        <v>4249.2</v>
      </c>
      <c r="D44" s="11">
        <f t="shared" si="0"/>
        <v>-0.007804225491581581</v>
      </c>
      <c r="E44" s="11">
        <f t="shared" si="1"/>
        <v>-0.008833131084622798</v>
      </c>
      <c r="F44" s="12">
        <f t="shared" si="2"/>
        <v>0.001028905593041217</v>
      </c>
      <c r="G44" s="12">
        <f t="shared" si="3"/>
        <v>-0.0004727266913446592</v>
      </c>
    </row>
    <row r="45" spans="1:7" ht="12.75">
      <c r="A45" s="3">
        <v>39805</v>
      </c>
      <c r="B45" s="2">
        <v>139.8</v>
      </c>
      <c r="C45" s="2">
        <v>4256</v>
      </c>
      <c r="D45" s="11">
        <f t="shared" si="0"/>
        <v>-0.004282661792000848</v>
      </c>
      <c r="E45" s="11">
        <f t="shared" si="1"/>
        <v>0.0015990221156219897</v>
      </c>
      <c r="F45" s="12">
        <f t="shared" si="2"/>
        <v>-0.0058816839076228375</v>
      </c>
      <c r="G45" s="12">
        <f t="shared" si="3"/>
        <v>-0.005609850147967099</v>
      </c>
    </row>
    <row r="46" spans="1:7" ht="12.75">
      <c r="A46" s="3">
        <v>39806</v>
      </c>
      <c r="B46" s="2">
        <v>131.5</v>
      </c>
      <c r="C46" s="2">
        <v>4216.6</v>
      </c>
      <c r="D46" s="11">
        <f t="shared" si="0"/>
        <v>-0.061205978181890774</v>
      </c>
      <c r="E46" s="11">
        <f t="shared" si="1"/>
        <v>-0.009300635935587248</v>
      </c>
      <c r="F46" s="12">
        <f t="shared" si="2"/>
        <v>-0.051905342246303526</v>
      </c>
      <c r="G46" s="12">
        <f t="shared" si="3"/>
        <v>-0.05348645035535336</v>
      </c>
    </row>
    <row r="47" spans="1:7" ht="12.75">
      <c r="A47" s="3">
        <v>39811</v>
      </c>
      <c r="B47" s="2">
        <v>133.5</v>
      </c>
      <c r="C47" s="2">
        <v>4319.4</v>
      </c>
      <c r="D47" s="11">
        <f t="shared" si="0"/>
        <v>0.015094626222484888</v>
      </c>
      <c r="E47" s="11">
        <f t="shared" si="1"/>
        <v>0.024087387617419062</v>
      </c>
      <c r="F47" s="12">
        <f t="shared" si="2"/>
        <v>-0.008992761394934174</v>
      </c>
      <c r="G47" s="12">
        <f t="shared" si="3"/>
        <v>-0.004897905499972932</v>
      </c>
    </row>
    <row r="48" spans="1:7" ht="12.75">
      <c r="A48" s="3">
        <v>39812</v>
      </c>
      <c r="B48" s="2">
        <v>137.2</v>
      </c>
      <c r="C48" s="2">
        <v>4392.7</v>
      </c>
      <c r="D48" s="11">
        <f t="shared" si="0"/>
        <v>0.027338237451480608</v>
      </c>
      <c r="E48" s="11">
        <f t="shared" si="1"/>
        <v>0.01682756847846874</v>
      </c>
      <c r="F48" s="12">
        <f t="shared" si="2"/>
        <v>0.010510668973011866</v>
      </c>
      <c r="G48" s="12">
        <f t="shared" si="3"/>
        <v>0.013371355614351554</v>
      </c>
    </row>
    <row r="49" spans="1:7" ht="12.75">
      <c r="A49" s="3">
        <v>39813</v>
      </c>
      <c r="B49" s="2">
        <v>135.2</v>
      </c>
      <c r="C49" s="2">
        <v>4434.2</v>
      </c>
      <c r="D49" s="11">
        <f t="shared" si="0"/>
        <v>-0.014684551682921182</v>
      </c>
      <c r="E49" s="11">
        <f t="shared" si="1"/>
        <v>0.009403143976328727</v>
      </c>
      <c r="F49" s="12">
        <f t="shared" si="2"/>
        <v>-0.02408769565924991</v>
      </c>
      <c r="G49" s="12">
        <f t="shared" si="3"/>
        <v>-0.022489161183274025</v>
      </c>
    </row>
    <row r="50" spans="1:7" ht="12.75">
      <c r="A50" s="3">
        <v>39815</v>
      </c>
      <c r="B50" s="2">
        <v>141.4</v>
      </c>
      <c r="C50" s="2">
        <v>4561.8</v>
      </c>
      <c r="D50" s="11">
        <f t="shared" si="0"/>
        <v>0.044837589853608834</v>
      </c>
      <c r="E50" s="11">
        <f t="shared" si="1"/>
        <v>0.02837006630433628</v>
      </c>
      <c r="F50" s="12">
        <f t="shared" si="2"/>
        <v>0.016467523549272552</v>
      </c>
      <c r="G50" s="12">
        <f t="shared" si="3"/>
        <v>0.021290434821009722</v>
      </c>
    </row>
    <row r="51" spans="1:7" ht="12.75">
      <c r="A51" s="3">
        <v>39818</v>
      </c>
      <c r="B51" s="2">
        <v>140.8</v>
      </c>
      <c r="C51" s="2">
        <v>4579.6</v>
      </c>
      <c r="D51" s="11">
        <f t="shared" si="0"/>
        <v>-0.00425230973853028</v>
      </c>
      <c r="E51" s="11">
        <f t="shared" si="1"/>
        <v>0.003894375587211388</v>
      </c>
      <c r="F51" s="12">
        <f t="shared" si="2"/>
        <v>-0.008146685325741667</v>
      </c>
      <c r="G51" s="12">
        <f t="shared" si="3"/>
        <v>-0.0074846414759157315</v>
      </c>
    </row>
    <row r="52" spans="1:7" ht="12.75">
      <c r="A52" s="3">
        <v>39819</v>
      </c>
      <c r="B52" s="2">
        <v>143.3</v>
      </c>
      <c r="C52" s="2">
        <v>4638.9</v>
      </c>
      <c r="D52" s="11">
        <f t="shared" si="0"/>
        <v>0.017599891110184198</v>
      </c>
      <c r="E52" s="11">
        <f t="shared" si="1"/>
        <v>0.012865611099836975</v>
      </c>
      <c r="F52" s="12">
        <f t="shared" si="2"/>
        <v>0.0047342800103472235</v>
      </c>
      <c r="G52" s="12">
        <f t="shared" si="3"/>
        <v>0.00692143389731951</v>
      </c>
    </row>
    <row r="53" spans="1:7" ht="12.75">
      <c r="A53" s="3">
        <v>39820</v>
      </c>
      <c r="B53" s="2">
        <v>140.5</v>
      </c>
      <c r="C53" s="2">
        <v>4507.5</v>
      </c>
      <c r="D53" s="11">
        <f t="shared" si="0"/>
        <v>-0.019732846060325746</v>
      </c>
      <c r="E53" s="11">
        <f t="shared" si="1"/>
        <v>-0.02873459307202204</v>
      </c>
      <c r="F53" s="12">
        <f t="shared" si="2"/>
        <v>0.009001747011696294</v>
      </c>
      <c r="G53" s="12">
        <f t="shared" si="3"/>
        <v>0.004116866189452548</v>
      </c>
    </row>
    <row r="54" spans="1:7" ht="12.75">
      <c r="A54" s="3">
        <v>39821</v>
      </c>
      <c r="B54" s="2">
        <v>137</v>
      </c>
      <c r="C54" s="2">
        <v>4505.4</v>
      </c>
      <c r="D54" s="11">
        <f t="shared" si="0"/>
        <v>-0.025226562945675574</v>
      </c>
      <c r="E54" s="11">
        <f t="shared" si="1"/>
        <v>-0.00046599874357916614</v>
      </c>
      <c r="F54" s="12">
        <f t="shared" si="2"/>
        <v>-0.024760564202096408</v>
      </c>
      <c r="G54" s="12">
        <f t="shared" si="3"/>
        <v>-0.024839783988504865</v>
      </c>
    </row>
    <row r="55" spans="1:7" ht="12.75">
      <c r="A55" s="3">
        <v>39822</v>
      </c>
      <c r="B55" s="2">
        <v>137.7</v>
      </c>
      <c r="C55" s="2">
        <v>4448.5</v>
      </c>
      <c r="D55" s="11">
        <f t="shared" si="0"/>
        <v>0.005096479906484119</v>
      </c>
      <c r="E55" s="11">
        <f t="shared" si="1"/>
        <v>-0.012709716649071048</v>
      </c>
      <c r="F55" s="12">
        <f t="shared" si="2"/>
        <v>0.017806196555555168</v>
      </c>
      <c r="G55" s="12">
        <f t="shared" si="3"/>
        <v>0.01564554472521309</v>
      </c>
    </row>
    <row r="56" spans="1:7" ht="12.75">
      <c r="A56" s="3">
        <v>39825</v>
      </c>
      <c r="B56" s="2">
        <v>134.6</v>
      </c>
      <c r="C56" s="2">
        <v>4426.2</v>
      </c>
      <c r="D56" s="11">
        <f t="shared" si="0"/>
        <v>-0.0227699885239817</v>
      </c>
      <c r="E56" s="11">
        <f t="shared" si="1"/>
        <v>-0.005025532566510544</v>
      </c>
      <c r="F56" s="12">
        <f t="shared" si="2"/>
        <v>-0.017744455957471157</v>
      </c>
      <c r="G56" s="12">
        <f t="shared" si="3"/>
        <v>-0.01859879649377795</v>
      </c>
    </row>
    <row r="57" spans="1:7" ht="12.75">
      <c r="A57" s="3">
        <v>39826</v>
      </c>
      <c r="B57" s="2">
        <v>131</v>
      </c>
      <c r="C57" s="2">
        <v>4399.1</v>
      </c>
      <c r="D57" s="11">
        <f t="shared" si="0"/>
        <v>-0.02711009400947579</v>
      </c>
      <c r="E57" s="11">
        <f t="shared" si="1"/>
        <v>-0.006141453588778925</v>
      </c>
      <c r="F57" s="12">
        <f t="shared" si="2"/>
        <v>-0.020968640420696863</v>
      </c>
      <c r="G57" s="12">
        <f t="shared" si="3"/>
        <v>-0.022012687530789284</v>
      </c>
    </row>
    <row r="58" spans="1:7" ht="12.75">
      <c r="A58" s="3">
        <v>39827</v>
      </c>
      <c r="B58" s="2">
        <v>127.7</v>
      </c>
      <c r="C58" s="2">
        <v>4180.6</v>
      </c>
      <c r="D58" s="11">
        <f t="shared" si="0"/>
        <v>-0.025513560162657968</v>
      </c>
      <c r="E58" s="11">
        <f t="shared" si="1"/>
        <v>-0.0509451976418503</v>
      </c>
      <c r="F58" s="12">
        <f t="shared" si="2"/>
        <v>0.02543163747919233</v>
      </c>
      <c r="G58" s="12">
        <f t="shared" si="3"/>
        <v>0.01677095388007778</v>
      </c>
    </row>
    <row r="59" spans="1:7" ht="12.75">
      <c r="A59" s="3">
        <v>39828</v>
      </c>
      <c r="B59" s="2">
        <v>122.4</v>
      </c>
      <c r="C59" s="2">
        <v>4121.1</v>
      </c>
      <c r="D59" s="11">
        <f t="shared" si="0"/>
        <v>-0.04238939296026792</v>
      </c>
      <c r="E59" s="11">
        <f t="shared" si="1"/>
        <v>-0.014334658888413043</v>
      </c>
      <c r="F59" s="12">
        <f t="shared" si="2"/>
        <v>-0.028054734071854874</v>
      </c>
      <c r="G59" s="12">
        <f t="shared" si="3"/>
        <v>-0.030491626082885095</v>
      </c>
    </row>
    <row r="60" spans="1:7" ht="12.75">
      <c r="A60" s="3">
        <v>39829</v>
      </c>
      <c r="B60" s="2">
        <v>122.6</v>
      </c>
      <c r="C60" s="2">
        <v>4147.1</v>
      </c>
      <c r="D60" s="11">
        <f t="shared" si="0"/>
        <v>0.0016326534238853118</v>
      </c>
      <c r="E60" s="11">
        <f t="shared" si="1"/>
        <v>0.006289176773595945</v>
      </c>
      <c r="F60" s="12">
        <f t="shared" si="2"/>
        <v>-0.004656523349710633</v>
      </c>
      <c r="G60" s="12">
        <f t="shared" si="3"/>
        <v>-0.0035873632981993217</v>
      </c>
    </row>
    <row r="61" spans="1:7" ht="12.75">
      <c r="A61" s="3">
        <v>39832</v>
      </c>
      <c r="B61" s="2">
        <v>120.5</v>
      </c>
      <c r="C61" s="2">
        <v>4108.5</v>
      </c>
      <c r="D61" s="11">
        <f t="shared" si="0"/>
        <v>-0.01727727057140124</v>
      </c>
      <c r="E61" s="11">
        <f t="shared" si="1"/>
        <v>-0.009351296401622753</v>
      </c>
      <c r="F61" s="12">
        <f t="shared" si="2"/>
        <v>-0.007925974169778487</v>
      </c>
      <c r="G61" s="12">
        <f t="shared" si="3"/>
        <v>-0.009515694558054354</v>
      </c>
    </row>
    <row r="62" spans="1:7" ht="12.75">
      <c r="A62" s="3">
        <v>39833</v>
      </c>
      <c r="B62" s="2">
        <v>119.8</v>
      </c>
      <c r="C62" s="2">
        <v>4091.4</v>
      </c>
      <c r="D62" s="11">
        <f t="shared" si="0"/>
        <v>-0.005826067249360691</v>
      </c>
      <c r="E62" s="11">
        <f t="shared" si="1"/>
        <v>-0.004170788616580345</v>
      </c>
      <c r="F62" s="12">
        <f t="shared" si="2"/>
        <v>-0.001655278632780346</v>
      </c>
      <c r="G62" s="12">
        <f t="shared" si="3"/>
        <v>-0.002364312697599005</v>
      </c>
    </row>
    <row r="63" spans="1:7" ht="12.75">
      <c r="A63" s="3">
        <v>39834</v>
      </c>
      <c r="B63" s="2">
        <v>123</v>
      </c>
      <c r="C63" s="2">
        <v>4059.9</v>
      </c>
      <c r="D63" s="11">
        <f t="shared" si="0"/>
        <v>0.026360669691068633</v>
      </c>
      <c r="E63" s="11">
        <f t="shared" si="1"/>
        <v>-0.0077288670040926225</v>
      </c>
      <c r="F63" s="12">
        <f t="shared" si="2"/>
        <v>0.03408953669516125</v>
      </c>
      <c r="G63" s="12">
        <f t="shared" si="3"/>
        <v>0.03277562930446551</v>
      </c>
    </row>
    <row r="64" spans="1:7" ht="12.75">
      <c r="A64" s="3">
        <v>39835</v>
      </c>
      <c r="B64" s="2">
        <v>111.8</v>
      </c>
      <c r="C64" s="2">
        <v>4052.2</v>
      </c>
      <c r="D64" s="11">
        <f t="shared" si="0"/>
        <v>-0.09547279465141872</v>
      </c>
      <c r="E64" s="11">
        <f t="shared" si="1"/>
        <v>-0.0018983992585188815</v>
      </c>
      <c r="F64" s="12">
        <f t="shared" si="2"/>
        <v>-0.09357439539289984</v>
      </c>
      <c r="G64" s="12">
        <f t="shared" si="3"/>
        <v>-0.09389712326684806</v>
      </c>
    </row>
    <row r="65" spans="1:7" ht="12.75">
      <c r="A65" s="3">
        <v>39836</v>
      </c>
      <c r="B65" s="2">
        <v>110.2</v>
      </c>
      <c r="C65" s="2">
        <v>4052.5</v>
      </c>
      <c r="D65" s="11">
        <f t="shared" si="0"/>
        <v>-0.014414664002184654</v>
      </c>
      <c r="E65" s="11">
        <f t="shared" si="1"/>
        <v>7.403111778025538E-05</v>
      </c>
      <c r="F65" s="12">
        <f t="shared" si="2"/>
        <v>-0.014488695119964909</v>
      </c>
      <c r="G65" s="12">
        <f t="shared" si="3"/>
        <v>-0.014476109829942267</v>
      </c>
    </row>
    <row r="66" spans="1:7" ht="12.75">
      <c r="A66" s="3">
        <v>39839</v>
      </c>
      <c r="B66" s="2">
        <v>109.1</v>
      </c>
      <c r="C66" s="2">
        <v>4209</v>
      </c>
      <c r="D66" s="11">
        <f t="shared" si="0"/>
        <v>-0.010032003879789086</v>
      </c>
      <c r="E66" s="11">
        <f t="shared" si="1"/>
        <v>0.0378911151607395</v>
      </c>
      <c r="F66" s="12">
        <f t="shared" si="2"/>
        <v>-0.04792311904052859</v>
      </c>
      <c r="G66" s="12">
        <f t="shared" si="3"/>
        <v>-0.04148162946320287</v>
      </c>
    </row>
    <row r="67" spans="1:7" ht="12.75">
      <c r="A67" s="3">
        <v>39840</v>
      </c>
      <c r="B67" s="2">
        <v>108.5</v>
      </c>
      <c r="C67" s="2">
        <v>4194.4</v>
      </c>
      <c r="D67" s="11">
        <f t="shared" si="0"/>
        <v>-0.005514719858510855</v>
      </c>
      <c r="E67" s="11">
        <f t="shared" si="1"/>
        <v>-0.003474787512247736</v>
      </c>
      <c r="F67" s="12">
        <f t="shared" si="2"/>
        <v>-0.002039932346263119</v>
      </c>
      <c r="G67" s="12">
        <f t="shared" si="3"/>
        <v>-0.002630646223345234</v>
      </c>
    </row>
    <row r="68" spans="1:7" ht="12.75">
      <c r="A68" s="3">
        <v>39841</v>
      </c>
      <c r="B68" s="2">
        <v>108.8</v>
      </c>
      <c r="C68" s="2">
        <v>4295.2</v>
      </c>
      <c r="D68" s="11">
        <f t="shared" si="0"/>
        <v>0.0027611614413280655</v>
      </c>
      <c r="E68" s="11">
        <f t="shared" si="1"/>
        <v>0.023747817850036775</v>
      </c>
      <c r="F68" s="12">
        <f t="shared" si="2"/>
        <v>-0.02098665640870871</v>
      </c>
      <c r="G68" s="12">
        <f t="shared" si="3"/>
        <v>-0.016949527374202456</v>
      </c>
    </row>
    <row r="69" spans="1:7" ht="12.75">
      <c r="A69" s="3">
        <v>39842</v>
      </c>
      <c r="B69" s="2">
        <v>106.1</v>
      </c>
      <c r="C69" s="2">
        <v>4190.1</v>
      </c>
      <c r="D69" s="11">
        <f t="shared" si="0"/>
        <v>-0.025129288801904882</v>
      </c>
      <c r="E69" s="11">
        <f t="shared" si="1"/>
        <v>-0.024773520128524254</v>
      </c>
      <c r="F69" s="12">
        <f t="shared" si="2"/>
        <v>-0.0003557686733806284</v>
      </c>
      <c r="G69" s="12">
        <f t="shared" si="3"/>
        <v>-0.004567267095229751</v>
      </c>
    </row>
    <row r="70" spans="1:7" ht="12.75">
      <c r="A70" s="3">
        <v>39843</v>
      </c>
      <c r="B70" s="2">
        <v>104.9</v>
      </c>
      <c r="C70" s="2">
        <v>4149.6</v>
      </c>
      <c r="D70" s="11">
        <f t="shared" si="0"/>
        <v>-0.01137453021768588</v>
      </c>
      <c r="E70" s="11">
        <f t="shared" si="1"/>
        <v>-0.009712655942644952</v>
      </c>
      <c r="F70" s="12">
        <f t="shared" si="2"/>
        <v>-0.0016618742750409282</v>
      </c>
      <c r="G70" s="12">
        <f t="shared" si="3"/>
        <v>-0.003313025785290571</v>
      </c>
    </row>
    <row r="71" spans="1:7" ht="12.75">
      <c r="A71" s="3">
        <v>39846</v>
      </c>
      <c r="B71" s="2">
        <v>103.8</v>
      </c>
      <c r="C71" s="2">
        <v>4077.8</v>
      </c>
      <c r="D71" s="11">
        <f aca="true" t="shared" si="4" ref="D71:D134">LN(B71/B70)</f>
        <v>-0.010541544670463294</v>
      </c>
      <c r="E71" s="11">
        <f aca="true" t="shared" si="5" ref="E71:E134">LN(C71/C70)</f>
        <v>-0.017454316754316503</v>
      </c>
      <c r="F71" s="12">
        <f aca="true" t="shared" si="6" ref="F71:F134">D71-E71</f>
        <v>0.006912772083853208</v>
      </c>
      <c r="G71" s="12">
        <f aca="true" t="shared" si="7" ref="G71:G134">D71-0.83*E71</f>
        <v>0.003945538235619403</v>
      </c>
    </row>
    <row r="72" spans="1:7" ht="12.75">
      <c r="A72" s="3">
        <v>39847</v>
      </c>
      <c r="B72" s="2">
        <v>105.7</v>
      </c>
      <c r="C72" s="2">
        <v>4164.5</v>
      </c>
      <c r="D72" s="11">
        <f t="shared" si="4"/>
        <v>0.01813892214440374</v>
      </c>
      <c r="E72" s="11">
        <f t="shared" si="5"/>
        <v>0.021038593092521117</v>
      </c>
      <c r="F72" s="12">
        <f t="shared" si="6"/>
        <v>-0.0028996709481173763</v>
      </c>
      <c r="G72" s="12">
        <f t="shared" si="7"/>
        <v>0.0006768898776112128</v>
      </c>
    </row>
    <row r="73" spans="1:7" ht="12.75">
      <c r="A73" s="3">
        <v>39848</v>
      </c>
      <c r="B73" s="2">
        <v>103.3</v>
      </c>
      <c r="C73" s="2">
        <v>4228.6</v>
      </c>
      <c r="D73" s="11">
        <f t="shared" si="4"/>
        <v>-0.022967516750599107</v>
      </c>
      <c r="E73" s="11">
        <f t="shared" si="5"/>
        <v>0.015274748615373297</v>
      </c>
      <c r="F73" s="12">
        <f t="shared" si="6"/>
        <v>-0.0382422653659724</v>
      </c>
      <c r="G73" s="12">
        <f t="shared" si="7"/>
        <v>-0.03564555810135894</v>
      </c>
    </row>
    <row r="74" spans="1:7" ht="12.75">
      <c r="A74" s="3">
        <v>39849</v>
      </c>
      <c r="B74" s="2">
        <v>102.8</v>
      </c>
      <c r="C74" s="2">
        <v>4228.9</v>
      </c>
      <c r="D74" s="11">
        <f t="shared" si="4"/>
        <v>-0.004852023104528074</v>
      </c>
      <c r="E74" s="11">
        <f t="shared" si="5"/>
        <v>7.09429500740014E-05</v>
      </c>
      <c r="F74" s="12">
        <f t="shared" si="6"/>
        <v>-0.0049229660546020754</v>
      </c>
      <c r="G74" s="12">
        <f t="shared" si="7"/>
        <v>-0.004910905753089495</v>
      </c>
    </row>
    <row r="75" spans="1:7" ht="12.75">
      <c r="A75" s="3">
        <v>39850</v>
      </c>
      <c r="B75" s="2">
        <v>107</v>
      </c>
      <c r="C75" s="2">
        <v>4291.9</v>
      </c>
      <c r="D75" s="11">
        <f t="shared" si="4"/>
        <v>0.040043481440841515</v>
      </c>
      <c r="E75" s="11">
        <f t="shared" si="5"/>
        <v>0.01478761337708678</v>
      </c>
      <c r="F75" s="12">
        <f t="shared" si="6"/>
        <v>0.025255868063754735</v>
      </c>
      <c r="G75" s="12">
        <f t="shared" si="7"/>
        <v>0.027769762337859487</v>
      </c>
    </row>
    <row r="76" spans="1:7" ht="12.75">
      <c r="A76" s="3">
        <v>39853</v>
      </c>
      <c r="B76" s="2">
        <v>108.6</v>
      </c>
      <c r="C76" s="2">
        <v>4307.6</v>
      </c>
      <c r="D76" s="11">
        <f t="shared" si="4"/>
        <v>0.014842573037928849</v>
      </c>
      <c r="E76" s="11">
        <f t="shared" si="5"/>
        <v>0.003651379136796828</v>
      </c>
      <c r="F76" s="12">
        <f t="shared" si="6"/>
        <v>0.011191193901132022</v>
      </c>
      <c r="G76" s="12">
        <f t="shared" si="7"/>
        <v>0.011811928354387482</v>
      </c>
    </row>
    <row r="77" spans="1:7" ht="12.75">
      <c r="A77" s="3">
        <v>39854</v>
      </c>
      <c r="B77" s="2">
        <v>105.7</v>
      </c>
      <c r="C77" s="2">
        <v>4213.1</v>
      </c>
      <c r="D77" s="11">
        <f t="shared" si="4"/>
        <v>-0.027066514623642988</v>
      </c>
      <c r="E77" s="11">
        <f t="shared" si="5"/>
        <v>-0.022182185702337376</v>
      </c>
      <c r="F77" s="12">
        <f t="shared" si="6"/>
        <v>-0.004884328921305612</v>
      </c>
      <c r="G77" s="12">
        <f t="shared" si="7"/>
        <v>-0.008655300490702966</v>
      </c>
    </row>
    <row r="78" spans="1:7" ht="12.75">
      <c r="A78" s="3">
        <v>39855</v>
      </c>
      <c r="B78" s="2">
        <v>105.2</v>
      </c>
      <c r="C78" s="2">
        <v>4234.3</v>
      </c>
      <c r="D78" s="11">
        <f t="shared" si="4"/>
        <v>-0.004741592572582441</v>
      </c>
      <c r="E78" s="11">
        <f t="shared" si="5"/>
        <v>0.005019306415793426</v>
      </c>
      <c r="F78" s="12">
        <f t="shared" si="6"/>
        <v>-0.009760898988375868</v>
      </c>
      <c r="G78" s="12">
        <f t="shared" si="7"/>
        <v>-0.008907616897690984</v>
      </c>
    </row>
    <row r="79" spans="1:7" ht="12.75">
      <c r="A79" s="3">
        <v>39856</v>
      </c>
      <c r="B79" s="2">
        <v>97</v>
      </c>
      <c r="C79" s="2">
        <v>4202.2</v>
      </c>
      <c r="D79" s="11">
        <f t="shared" si="4"/>
        <v>-0.08115232180022672</v>
      </c>
      <c r="E79" s="11">
        <f t="shared" si="5"/>
        <v>-0.007609827513233186</v>
      </c>
      <c r="F79" s="12">
        <f t="shared" si="6"/>
        <v>-0.07354249428699353</v>
      </c>
      <c r="G79" s="12">
        <f t="shared" si="7"/>
        <v>-0.07483616496424317</v>
      </c>
    </row>
    <row r="80" spans="1:7" ht="12.75">
      <c r="A80" s="3">
        <v>39857</v>
      </c>
      <c r="B80" s="2">
        <v>99</v>
      </c>
      <c r="C80" s="2">
        <v>4189.6</v>
      </c>
      <c r="D80" s="11">
        <f t="shared" si="4"/>
        <v>0.020408871631207033</v>
      </c>
      <c r="E80" s="11">
        <f t="shared" si="5"/>
        <v>-0.0030029336896707053</v>
      </c>
      <c r="F80" s="12">
        <f t="shared" si="6"/>
        <v>0.02341180532087774</v>
      </c>
      <c r="G80" s="12">
        <f t="shared" si="7"/>
        <v>0.02290130659363372</v>
      </c>
    </row>
    <row r="81" spans="1:7" ht="12.75">
      <c r="A81" s="3">
        <v>39860</v>
      </c>
      <c r="B81" s="2">
        <v>98.4</v>
      </c>
      <c r="C81" s="2">
        <v>4134.8</v>
      </c>
      <c r="D81" s="11">
        <f t="shared" si="4"/>
        <v>-0.006079046076382115</v>
      </c>
      <c r="E81" s="11">
        <f t="shared" si="5"/>
        <v>-0.013166304270948254</v>
      </c>
      <c r="F81" s="12">
        <f t="shared" si="6"/>
        <v>0.007087258194566138</v>
      </c>
      <c r="G81" s="12">
        <f t="shared" si="7"/>
        <v>0.004848986468504934</v>
      </c>
    </row>
    <row r="82" spans="1:7" ht="12.75">
      <c r="A82" s="3">
        <v>39861</v>
      </c>
      <c r="B82" s="2">
        <v>95.7</v>
      </c>
      <c r="C82" s="2">
        <v>4034.1</v>
      </c>
      <c r="D82" s="11">
        <f t="shared" si="4"/>
        <v>-0.027822505599299188</v>
      </c>
      <c r="E82" s="11">
        <f t="shared" si="5"/>
        <v>-0.024655731196395747</v>
      </c>
      <c r="F82" s="12">
        <f t="shared" si="6"/>
        <v>-0.0031667744029034404</v>
      </c>
      <c r="G82" s="12">
        <f t="shared" si="7"/>
        <v>-0.007358248706290718</v>
      </c>
    </row>
    <row r="83" spans="1:7" ht="12.75">
      <c r="A83" s="3">
        <v>39862</v>
      </c>
      <c r="B83" s="2">
        <v>90.3</v>
      </c>
      <c r="C83" s="2">
        <v>4006.8</v>
      </c>
      <c r="D83" s="11">
        <f t="shared" si="4"/>
        <v>-0.05808083803596892</v>
      </c>
      <c r="E83" s="11">
        <f t="shared" si="5"/>
        <v>-0.006790310760324771</v>
      </c>
      <c r="F83" s="12">
        <f t="shared" si="6"/>
        <v>-0.05129052727564415</v>
      </c>
      <c r="G83" s="12">
        <f t="shared" si="7"/>
        <v>-0.05244488010489936</v>
      </c>
    </row>
    <row r="84" spans="1:7" ht="12.75">
      <c r="A84" s="3">
        <v>39863</v>
      </c>
      <c r="B84" s="2">
        <v>89.6</v>
      </c>
      <c r="C84" s="2">
        <v>4018.4</v>
      </c>
      <c r="D84" s="11">
        <f t="shared" si="4"/>
        <v>-0.007782140442054963</v>
      </c>
      <c r="E84" s="11">
        <f t="shared" si="5"/>
        <v>0.0028908956982258223</v>
      </c>
      <c r="F84" s="12">
        <f t="shared" si="6"/>
        <v>-0.010673036140280786</v>
      </c>
      <c r="G84" s="12">
        <f t="shared" si="7"/>
        <v>-0.010181583871582396</v>
      </c>
    </row>
    <row r="85" spans="1:7" ht="12.75">
      <c r="A85" s="3">
        <v>39864</v>
      </c>
      <c r="B85" s="2">
        <v>88</v>
      </c>
      <c r="C85" s="2">
        <v>3889.1</v>
      </c>
      <c r="D85" s="11">
        <f t="shared" si="4"/>
        <v>-0.01801850550267825</v>
      </c>
      <c r="E85" s="11">
        <f t="shared" si="5"/>
        <v>-0.03270604505963399</v>
      </c>
      <c r="F85" s="12">
        <f t="shared" si="6"/>
        <v>0.014687539556955738</v>
      </c>
      <c r="G85" s="12">
        <f t="shared" si="7"/>
        <v>0.009127511896817958</v>
      </c>
    </row>
    <row r="86" spans="1:7" ht="12.75">
      <c r="A86" s="3">
        <v>39867</v>
      </c>
      <c r="B86" s="2">
        <v>90</v>
      </c>
      <c r="C86" s="2">
        <v>3850.7</v>
      </c>
      <c r="D86" s="11">
        <f t="shared" si="4"/>
        <v>0.022472855852058576</v>
      </c>
      <c r="E86" s="11">
        <f t="shared" si="5"/>
        <v>-0.009922818439475269</v>
      </c>
      <c r="F86" s="12">
        <f t="shared" si="6"/>
        <v>0.032395674291533845</v>
      </c>
      <c r="G86" s="12">
        <f t="shared" si="7"/>
        <v>0.030708795156823048</v>
      </c>
    </row>
    <row r="87" spans="1:7" ht="12.75">
      <c r="A87" s="3">
        <v>39868</v>
      </c>
      <c r="B87" s="2">
        <v>87.2</v>
      </c>
      <c r="C87" s="2">
        <v>3816.4</v>
      </c>
      <c r="D87" s="11">
        <f t="shared" si="4"/>
        <v>-0.0316053394153311</v>
      </c>
      <c r="E87" s="11">
        <f t="shared" si="5"/>
        <v>-0.008947380059034777</v>
      </c>
      <c r="F87" s="12">
        <f t="shared" si="6"/>
        <v>-0.022657959356296324</v>
      </c>
      <c r="G87" s="12">
        <f t="shared" si="7"/>
        <v>-0.024179013966332236</v>
      </c>
    </row>
    <row r="88" spans="1:7" ht="12.75">
      <c r="A88" s="3">
        <v>39869</v>
      </c>
      <c r="B88" s="2">
        <v>86</v>
      </c>
      <c r="C88" s="2">
        <v>3849</v>
      </c>
      <c r="D88" s="11">
        <f t="shared" si="4"/>
        <v>-0.013857034661426241</v>
      </c>
      <c r="E88" s="11">
        <f t="shared" si="5"/>
        <v>0.008505804406055263</v>
      </c>
      <c r="F88" s="12">
        <f t="shared" si="6"/>
        <v>-0.022362839067481502</v>
      </c>
      <c r="G88" s="12">
        <f t="shared" si="7"/>
        <v>-0.020916852318452108</v>
      </c>
    </row>
    <row r="89" spans="1:7" ht="12.75">
      <c r="A89" s="3">
        <v>39870</v>
      </c>
      <c r="B89" s="2">
        <v>89.8</v>
      </c>
      <c r="C89" s="2">
        <v>3915.6</v>
      </c>
      <c r="D89" s="11">
        <f t="shared" si="4"/>
        <v>0.04323767905464622</v>
      </c>
      <c r="E89" s="11">
        <f t="shared" si="5"/>
        <v>0.017155200103529063</v>
      </c>
      <c r="F89" s="12">
        <f t="shared" si="6"/>
        <v>0.026082478951117156</v>
      </c>
      <c r="G89" s="12">
        <f t="shared" si="7"/>
        <v>0.0289988629687171</v>
      </c>
    </row>
    <row r="90" spans="1:7" ht="12.75">
      <c r="A90" s="3">
        <v>39871</v>
      </c>
      <c r="B90" s="2">
        <v>90.7</v>
      </c>
      <c r="C90" s="2">
        <v>3830.1</v>
      </c>
      <c r="D90" s="11">
        <f t="shared" si="4"/>
        <v>0.009972381812937043</v>
      </c>
      <c r="E90" s="11">
        <f t="shared" si="5"/>
        <v>-0.022077661892860468</v>
      </c>
      <c r="F90" s="12">
        <f t="shared" si="6"/>
        <v>0.03205004370579751</v>
      </c>
      <c r="G90" s="12">
        <f t="shared" si="7"/>
        <v>0.02829684118401123</v>
      </c>
    </row>
    <row r="91" spans="1:7" ht="12.75">
      <c r="A91" s="3">
        <v>39874</v>
      </c>
      <c r="B91" s="2">
        <v>86</v>
      </c>
      <c r="C91" s="2">
        <v>3625.8</v>
      </c>
      <c r="D91" s="11">
        <f t="shared" si="4"/>
        <v>-0.05321006086758325</v>
      </c>
      <c r="E91" s="11">
        <f t="shared" si="5"/>
        <v>-0.05481595889884697</v>
      </c>
      <c r="F91" s="12">
        <f t="shared" si="6"/>
        <v>0.0016058980312637153</v>
      </c>
      <c r="G91" s="12">
        <f t="shared" si="7"/>
        <v>-0.007712814981540271</v>
      </c>
    </row>
    <row r="92" spans="1:7" ht="12.75">
      <c r="A92" s="3">
        <v>39875</v>
      </c>
      <c r="B92" s="2">
        <v>85.5</v>
      </c>
      <c r="C92" s="2">
        <v>3512.1</v>
      </c>
      <c r="D92" s="11">
        <f t="shared" si="4"/>
        <v>-0.00583092031079321</v>
      </c>
      <c r="E92" s="11">
        <f t="shared" si="5"/>
        <v>-0.03186080444183142</v>
      </c>
      <c r="F92" s="12">
        <f t="shared" si="6"/>
        <v>0.026029884131038208</v>
      </c>
      <c r="G92" s="12">
        <f t="shared" si="7"/>
        <v>0.020613547375926865</v>
      </c>
    </row>
    <row r="93" spans="1:7" ht="12.75">
      <c r="A93" s="3">
        <v>39876</v>
      </c>
      <c r="B93" s="2">
        <v>87</v>
      </c>
      <c r="C93" s="2">
        <v>3645.9</v>
      </c>
      <c r="D93" s="11">
        <f t="shared" si="4"/>
        <v>0.01739174271186924</v>
      </c>
      <c r="E93" s="11">
        <f t="shared" si="5"/>
        <v>0.037389099391127965</v>
      </c>
      <c r="F93" s="12">
        <f t="shared" si="6"/>
        <v>-0.019997356679258727</v>
      </c>
      <c r="G93" s="12">
        <f t="shared" si="7"/>
        <v>-0.01364120978276697</v>
      </c>
    </row>
    <row r="94" spans="1:7" ht="12.75">
      <c r="A94" s="3">
        <v>39877</v>
      </c>
      <c r="B94" s="2">
        <v>83.4</v>
      </c>
      <c r="C94" s="2">
        <v>3529.9</v>
      </c>
      <c r="D94" s="11">
        <f t="shared" si="4"/>
        <v>-0.04225980928988261</v>
      </c>
      <c r="E94" s="11">
        <f t="shared" si="5"/>
        <v>-0.03233370663068257</v>
      </c>
      <c r="F94" s="12">
        <f t="shared" si="6"/>
        <v>-0.009926102659200041</v>
      </c>
      <c r="G94" s="12">
        <f t="shared" si="7"/>
        <v>-0.015422832786416079</v>
      </c>
    </row>
    <row r="95" spans="1:7" ht="12.75">
      <c r="A95" s="3">
        <v>39878</v>
      </c>
      <c r="B95" s="2">
        <v>74.1</v>
      </c>
      <c r="C95" s="2">
        <v>3530.7</v>
      </c>
      <c r="D95" s="11">
        <f t="shared" si="4"/>
        <v>-0.11823277706265997</v>
      </c>
      <c r="E95" s="11">
        <f t="shared" si="5"/>
        <v>0.00022660963754436757</v>
      </c>
      <c r="F95" s="12">
        <f t="shared" si="6"/>
        <v>-0.11845938670020434</v>
      </c>
      <c r="G95" s="12">
        <f t="shared" si="7"/>
        <v>-0.1184208630618218</v>
      </c>
    </row>
    <row r="96" spans="1:7" ht="12.75">
      <c r="A96" s="3">
        <v>39881</v>
      </c>
      <c r="B96" s="2">
        <v>71.9</v>
      </c>
      <c r="C96" s="2">
        <v>3542.4</v>
      </c>
      <c r="D96" s="11">
        <f t="shared" si="4"/>
        <v>-0.03013926757504003</v>
      </c>
      <c r="E96" s="11">
        <f t="shared" si="5"/>
        <v>0.003308311962591471</v>
      </c>
      <c r="F96" s="12">
        <f t="shared" si="6"/>
        <v>-0.0334475795376315</v>
      </c>
      <c r="G96" s="12">
        <f t="shared" si="7"/>
        <v>-0.032885166503990954</v>
      </c>
    </row>
    <row r="97" spans="1:7" ht="12.75">
      <c r="A97" s="3">
        <v>39882</v>
      </c>
      <c r="B97" s="2">
        <v>75.1</v>
      </c>
      <c r="C97" s="2">
        <v>3715.2</v>
      </c>
      <c r="D97" s="11">
        <f t="shared" si="4"/>
        <v>0.043544294043087996</v>
      </c>
      <c r="E97" s="11">
        <f t="shared" si="5"/>
        <v>0.04762804898925445</v>
      </c>
      <c r="F97" s="12">
        <f t="shared" si="6"/>
        <v>-0.004083754946166453</v>
      </c>
      <c r="G97" s="12">
        <f t="shared" si="7"/>
        <v>0.004013013382006804</v>
      </c>
    </row>
    <row r="98" spans="1:7" ht="12.75">
      <c r="A98" s="3">
        <v>39883</v>
      </c>
      <c r="B98" s="2">
        <v>71.4</v>
      </c>
      <c r="C98" s="2">
        <v>3693.8</v>
      </c>
      <c r="D98" s="11">
        <f t="shared" si="4"/>
        <v>-0.05052268942455021</v>
      </c>
      <c r="E98" s="11">
        <f t="shared" si="5"/>
        <v>-0.005776774061761246</v>
      </c>
      <c r="F98" s="12">
        <f t="shared" si="6"/>
        <v>-0.04474591536278896</v>
      </c>
      <c r="G98" s="12">
        <f t="shared" si="7"/>
        <v>-0.045727966953288374</v>
      </c>
    </row>
    <row r="99" spans="1:7" ht="12.75">
      <c r="A99" s="3">
        <v>39884</v>
      </c>
      <c r="B99" s="2">
        <v>74.2</v>
      </c>
      <c r="C99" s="2">
        <v>3712.1</v>
      </c>
      <c r="D99" s="11">
        <f t="shared" si="4"/>
        <v>0.03846628082779593</v>
      </c>
      <c r="E99" s="11">
        <f t="shared" si="5"/>
        <v>0.004942015756586538</v>
      </c>
      <c r="F99" s="12">
        <f t="shared" si="6"/>
        <v>0.03352426507120939</v>
      </c>
      <c r="G99" s="12">
        <f t="shared" si="7"/>
        <v>0.0343644077498291</v>
      </c>
    </row>
    <row r="100" spans="1:7" ht="12.75">
      <c r="A100" s="3">
        <v>39885</v>
      </c>
      <c r="B100" s="2">
        <v>74.9</v>
      </c>
      <c r="C100" s="2">
        <v>3753.7</v>
      </c>
      <c r="D100" s="11">
        <f t="shared" si="4"/>
        <v>0.009389740349839137</v>
      </c>
      <c r="E100" s="11">
        <f t="shared" si="5"/>
        <v>0.011144265997110308</v>
      </c>
      <c r="F100" s="12">
        <f t="shared" si="6"/>
        <v>-0.0017545256472711705</v>
      </c>
      <c r="G100" s="12">
        <f t="shared" si="7"/>
        <v>0.000139999572237582</v>
      </c>
    </row>
    <row r="101" spans="1:7" ht="12.75">
      <c r="A101" s="3">
        <v>39888</v>
      </c>
      <c r="B101" s="2">
        <v>80.2</v>
      </c>
      <c r="C101" s="2">
        <v>3864</v>
      </c>
      <c r="D101" s="11">
        <f t="shared" si="4"/>
        <v>0.06836962434929499</v>
      </c>
      <c r="E101" s="11">
        <f t="shared" si="5"/>
        <v>0.02896089613690091</v>
      </c>
      <c r="F101" s="12">
        <f t="shared" si="6"/>
        <v>0.03940872821239408</v>
      </c>
      <c r="G101" s="12">
        <f t="shared" si="7"/>
        <v>0.04433208055566723</v>
      </c>
    </row>
    <row r="102" spans="1:7" ht="12.75">
      <c r="A102" s="3">
        <v>39889</v>
      </c>
      <c r="B102" s="2">
        <v>80.6</v>
      </c>
      <c r="C102" s="2">
        <v>3857.1</v>
      </c>
      <c r="D102" s="11">
        <f t="shared" si="4"/>
        <v>0.004975134640113708</v>
      </c>
      <c r="E102" s="11">
        <f t="shared" si="5"/>
        <v>-0.0017873105740957515</v>
      </c>
      <c r="F102" s="12">
        <f t="shared" si="6"/>
        <v>0.006762445214209459</v>
      </c>
      <c r="G102" s="12">
        <f t="shared" si="7"/>
        <v>0.006458602416613181</v>
      </c>
    </row>
    <row r="103" spans="1:7" ht="12.75">
      <c r="A103" s="3">
        <v>39890</v>
      </c>
      <c r="B103" s="2">
        <v>81.3</v>
      </c>
      <c r="C103" s="2">
        <v>3805</v>
      </c>
      <c r="D103" s="11">
        <f t="shared" si="4"/>
        <v>0.008647367041182326</v>
      </c>
      <c r="E103" s="11">
        <f t="shared" si="5"/>
        <v>-0.013599614462526664</v>
      </c>
      <c r="F103" s="12">
        <f t="shared" si="6"/>
        <v>0.02224698150370899</v>
      </c>
      <c r="G103" s="12">
        <f t="shared" si="7"/>
        <v>0.01993504704507946</v>
      </c>
    </row>
    <row r="104" spans="1:7" ht="12.75">
      <c r="A104" s="3">
        <v>39891</v>
      </c>
      <c r="B104" s="2">
        <v>85</v>
      </c>
      <c r="C104" s="2">
        <v>3816.9</v>
      </c>
      <c r="D104" s="11">
        <f t="shared" si="4"/>
        <v>0.044505239936551595</v>
      </c>
      <c r="E104" s="11">
        <f t="shared" si="5"/>
        <v>0.00312258352097833</v>
      </c>
      <c r="F104" s="12">
        <f t="shared" si="6"/>
        <v>0.04138265641557327</v>
      </c>
      <c r="G104" s="12">
        <f t="shared" si="7"/>
        <v>0.04191349561413958</v>
      </c>
    </row>
    <row r="105" spans="1:7" ht="12.75">
      <c r="A105" s="3">
        <v>39892</v>
      </c>
      <c r="B105" s="2">
        <v>83.3</v>
      </c>
      <c r="C105" s="2">
        <v>3842.9</v>
      </c>
      <c r="D105" s="11">
        <f t="shared" si="4"/>
        <v>-0.020202707317519466</v>
      </c>
      <c r="E105" s="11">
        <f t="shared" si="5"/>
        <v>0.006788715072021823</v>
      </c>
      <c r="F105" s="12">
        <f t="shared" si="6"/>
        <v>-0.02699142238954129</v>
      </c>
      <c r="G105" s="12">
        <f t="shared" si="7"/>
        <v>-0.025837340827297578</v>
      </c>
    </row>
    <row r="106" spans="1:7" ht="12.75">
      <c r="A106" s="3">
        <v>39895</v>
      </c>
      <c r="B106" s="2">
        <v>82.8</v>
      </c>
      <c r="C106" s="2">
        <v>3952.8</v>
      </c>
      <c r="D106" s="11">
        <f t="shared" si="4"/>
        <v>-0.006020487781583025</v>
      </c>
      <c r="E106" s="11">
        <f t="shared" si="5"/>
        <v>0.028196898642753987</v>
      </c>
      <c r="F106" s="12">
        <f t="shared" si="6"/>
        <v>-0.03421738642433701</v>
      </c>
      <c r="G106" s="12">
        <f t="shared" si="7"/>
        <v>-0.029423913655068832</v>
      </c>
    </row>
    <row r="107" spans="1:7" ht="12.75">
      <c r="A107" s="3">
        <v>39896</v>
      </c>
      <c r="B107" s="2">
        <v>82.6</v>
      </c>
      <c r="C107" s="2">
        <v>3911.5</v>
      </c>
      <c r="D107" s="11">
        <f t="shared" si="4"/>
        <v>-0.002418380864281638</v>
      </c>
      <c r="E107" s="11">
        <f t="shared" si="5"/>
        <v>-0.010503256406404976</v>
      </c>
      <c r="F107" s="12">
        <f t="shared" si="6"/>
        <v>0.008084875542123338</v>
      </c>
      <c r="G107" s="12">
        <f t="shared" si="7"/>
        <v>0.0062993219530344926</v>
      </c>
    </row>
    <row r="108" spans="1:7" ht="12.75">
      <c r="A108" s="3">
        <v>39897</v>
      </c>
      <c r="B108" s="2">
        <v>82.1</v>
      </c>
      <c r="C108" s="2">
        <v>3900.3</v>
      </c>
      <c r="D108" s="11">
        <f t="shared" si="4"/>
        <v>-0.006071664068549795</v>
      </c>
      <c r="E108" s="11">
        <f t="shared" si="5"/>
        <v>-0.002867458888902542</v>
      </c>
      <c r="F108" s="12">
        <f t="shared" si="6"/>
        <v>-0.003204205179647253</v>
      </c>
      <c r="G108" s="12">
        <f t="shared" si="7"/>
        <v>-0.0036916731907606854</v>
      </c>
    </row>
    <row r="109" spans="1:7" ht="12.75">
      <c r="A109" s="3">
        <v>39898</v>
      </c>
      <c r="B109" s="2">
        <v>79</v>
      </c>
      <c r="C109" s="2">
        <v>3925.2</v>
      </c>
      <c r="D109" s="11">
        <f t="shared" si="4"/>
        <v>-0.03849016399136098</v>
      </c>
      <c r="E109" s="11">
        <f t="shared" si="5"/>
        <v>0.006363832096105764</v>
      </c>
      <c r="F109" s="12">
        <f t="shared" si="6"/>
        <v>-0.04485399608746674</v>
      </c>
      <c r="G109" s="12">
        <f t="shared" si="7"/>
        <v>-0.043772144631128766</v>
      </c>
    </row>
    <row r="110" spans="1:7" ht="12.75">
      <c r="A110" s="3">
        <v>39899</v>
      </c>
      <c r="B110" s="2">
        <v>76.9</v>
      </c>
      <c r="C110" s="2">
        <v>3898.9</v>
      </c>
      <c r="D110" s="11">
        <f t="shared" si="4"/>
        <v>-0.026941975955423123</v>
      </c>
      <c r="E110" s="11">
        <f t="shared" si="5"/>
        <v>-0.006722843280595734</v>
      </c>
      <c r="F110" s="12">
        <f t="shared" si="6"/>
        <v>-0.02021913267482739</v>
      </c>
      <c r="G110" s="12">
        <f t="shared" si="7"/>
        <v>-0.021362016032528665</v>
      </c>
    </row>
    <row r="111" spans="1:7" ht="12.75">
      <c r="A111" s="3">
        <v>39902</v>
      </c>
      <c r="B111" s="2">
        <v>72.5</v>
      </c>
      <c r="C111" s="2">
        <v>3762.9</v>
      </c>
      <c r="D111" s="11">
        <f t="shared" si="4"/>
        <v>-0.05891931465096923</v>
      </c>
      <c r="E111" s="11">
        <f t="shared" si="5"/>
        <v>-0.03550452535300404</v>
      </c>
      <c r="F111" s="12">
        <f t="shared" si="6"/>
        <v>-0.023414789297965193</v>
      </c>
      <c r="G111" s="12">
        <f t="shared" si="7"/>
        <v>-0.02945055860797588</v>
      </c>
    </row>
    <row r="112" spans="1:7" ht="12.75">
      <c r="A112" s="3">
        <v>39903</v>
      </c>
      <c r="B112" s="2">
        <v>78.2</v>
      </c>
      <c r="C112" s="2">
        <v>3926.1</v>
      </c>
      <c r="D112" s="11">
        <f t="shared" si="4"/>
        <v>0.07568308569063632</v>
      </c>
      <c r="E112" s="11">
        <f t="shared" si="5"/>
        <v>0.042456630030805784</v>
      </c>
      <c r="F112" s="12">
        <f t="shared" si="6"/>
        <v>0.03322645565983054</v>
      </c>
      <c r="G112" s="12">
        <f t="shared" si="7"/>
        <v>0.04044408276506752</v>
      </c>
    </row>
    <row r="113" spans="1:7" ht="12.75">
      <c r="A113" s="3">
        <v>39904</v>
      </c>
      <c r="B113" s="2">
        <v>79.8</v>
      </c>
      <c r="C113" s="2">
        <v>3955.6</v>
      </c>
      <c r="D113" s="11">
        <f t="shared" si="4"/>
        <v>0.020253856904497596</v>
      </c>
      <c r="E113" s="11">
        <f t="shared" si="5"/>
        <v>0.007485729666291228</v>
      </c>
      <c r="F113" s="12">
        <f t="shared" si="6"/>
        <v>0.012768127238206368</v>
      </c>
      <c r="G113" s="12">
        <f t="shared" si="7"/>
        <v>0.014040701281475877</v>
      </c>
    </row>
    <row r="114" spans="1:7" ht="12.75">
      <c r="A114" s="3">
        <v>39905</v>
      </c>
      <c r="B114" s="2">
        <v>83</v>
      </c>
      <c r="C114" s="2">
        <v>4125</v>
      </c>
      <c r="D114" s="11">
        <f t="shared" si="4"/>
        <v>0.03931710334083484</v>
      </c>
      <c r="E114" s="11">
        <f t="shared" si="5"/>
        <v>0.04193372337294565</v>
      </c>
      <c r="F114" s="12">
        <f t="shared" si="6"/>
        <v>-0.002616620032110814</v>
      </c>
      <c r="G114" s="12">
        <f t="shared" si="7"/>
        <v>0.0045121129412899474</v>
      </c>
    </row>
    <row r="115" spans="1:7" ht="12.75">
      <c r="A115" s="3">
        <v>39906</v>
      </c>
      <c r="B115" s="2">
        <v>79.7</v>
      </c>
      <c r="C115" s="2">
        <v>4029.7</v>
      </c>
      <c r="D115" s="11">
        <f t="shared" si="4"/>
        <v>-0.04057102200042857</v>
      </c>
      <c r="E115" s="11">
        <f t="shared" si="5"/>
        <v>-0.02337408828631752</v>
      </c>
      <c r="F115" s="12">
        <f t="shared" si="6"/>
        <v>-0.017196933714111053</v>
      </c>
      <c r="G115" s="12">
        <f t="shared" si="7"/>
        <v>-0.02117052872278503</v>
      </c>
    </row>
    <row r="116" spans="1:7" ht="12.75">
      <c r="A116" s="3">
        <v>39909</v>
      </c>
      <c r="B116" s="2">
        <v>83.2</v>
      </c>
      <c r="C116" s="2">
        <v>3993.5</v>
      </c>
      <c r="D116" s="11">
        <f t="shared" si="4"/>
        <v>0.04297776203099352</v>
      </c>
      <c r="E116" s="11">
        <f t="shared" si="5"/>
        <v>-0.009023892125020194</v>
      </c>
      <c r="F116" s="12">
        <f t="shared" si="6"/>
        <v>0.05200165415601372</v>
      </c>
      <c r="G116" s="12">
        <f t="shared" si="7"/>
        <v>0.05046759249476028</v>
      </c>
    </row>
    <row r="117" spans="1:7" ht="12.75">
      <c r="A117" s="3">
        <v>39910</v>
      </c>
      <c r="B117" s="2">
        <v>80.3</v>
      </c>
      <c r="C117" s="2">
        <v>3930.5</v>
      </c>
      <c r="D117" s="11">
        <f t="shared" si="4"/>
        <v>-0.03547772687444696</v>
      </c>
      <c r="E117" s="11">
        <f t="shared" si="5"/>
        <v>-0.015901395123632447</v>
      </c>
      <c r="F117" s="12">
        <f t="shared" si="6"/>
        <v>-0.019576331750814514</v>
      </c>
      <c r="G117" s="12">
        <f t="shared" si="7"/>
        <v>-0.02227956892183203</v>
      </c>
    </row>
    <row r="118" spans="1:7" ht="12.75">
      <c r="A118" s="3">
        <v>39911</v>
      </c>
      <c r="B118" s="2">
        <v>80.3</v>
      </c>
      <c r="C118" s="2">
        <v>3925.5</v>
      </c>
      <c r="D118" s="11">
        <f t="shared" si="4"/>
        <v>0</v>
      </c>
      <c r="E118" s="11">
        <f t="shared" si="5"/>
        <v>-0.0012729125955008962</v>
      </c>
      <c r="F118" s="12">
        <f t="shared" si="6"/>
        <v>0.0012729125955008962</v>
      </c>
      <c r="G118" s="12">
        <f t="shared" si="7"/>
        <v>0.0010565174542657438</v>
      </c>
    </row>
    <row r="119" spans="1:7" ht="12.75">
      <c r="A119" s="3">
        <v>39912</v>
      </c>
      <c r="B119" s="2">
        <v>81</v>
      </c>
      <c r="C119" s="2">
        <v>3983.7</v>
      </c>
      <c r="D119" s="11">
        <f t="shared" si="4"/>
        <v>0.00867953371972281</v>
      </c>
      <c r="E119" s="11">
        <f t="shared" si="5"/>
        <v>0.01471730402608129</v>
      </c>
      <c r="F119" s="12">
        <f t="shared" si="6"/>
        <v>-0.00603777030635848</v>
      </c>
      <c r="G119" s="12">
        <f t="shared" si="7"/>
        <v>-0.0035358286219246606</v>
      </c>
    </row>
    <row r="120" spans="1:7" ht="12.75">
      <c r="A120" s="3">
        <v>39917</v>
      </c>
      <c r="B120" s="2">
        <v>81.1</v>
      </c>
      <c r="C120" s="2">
        <v>3989</v>
      </c>
      <c r="D120" s="11">
        <f t="shared" si="4"/>
        <v>0.001233806448928344</v>
      </c>
      <c r="E120" s="11">
        <f t="shared" si="5"/>
        <v>0.0013295372410152071</v>
      </c>
      <c r="F120" s="12">
        <f t="shared" si="6"/>
        <v>-9.573079208686315E-05</v>
      </c>
      <c r="G120" s="12">
        <f t="shared" si="7"/>
        <v>0.0001302905388857222</v>
      </c>
    </row>
    <row r="121" spans="1:7" ht="12.75">
      <c r="A121" s="3">
        <v>39918</v>
      </c>
      <c r="B121" s="2">
        <v>82.2</v>
      </c>
      <c r="C121" s="2">
        <v>3968.4</v>
      </c>
      <c r="D121" s="11">
        <f t="shared" si="4"/>
        <v>0.01347234094076712</v>
      </c>
      <c r="E121" s="11">
        <f t="shared" si="5"/>
        <v>-0.005177582129659179</v>
      </c>
      <c r="F121" s="12">
        <f t="shared" si="6"/>
        <v>0.0186499230704263</v>
      </c>
      <c r="G121" s="12">
        <f t="shared" si="7"/>
        <v>0.017769734108384238</v>
      </c>
    </row>
    <row r="122" spans="1:7" ht="12.75">
      <c r="A122" s="3">
        <v>39919</v>
      </c>
      <c r="B122" s="2">
        <v>83.7</v>
      </c>
      <c r="C122" s="2">
        <v>4053</v>
      </c>
      <c r="D122" s="11">
        <f t="shared" si="4"/>
        <v>0.018083675433295327</v>
      </c>
      <c r="E122" s="11">
        <f t="shared" si="5"/>
        <v>0.02109435685256117</v>
      </c>
      <c r="F122" s="12">
        <f t="shared" si="6"/>
        <v>-0.003010681419265842</v>
      </c>
      <c r="G122" s="12">
        <f t="shared" si="7"/>
        <v>0.0005753592456695586</v>
      </c>
    </row>
    <row r="123" spans="1:7" ht="12.75">
      <c r="A123" s="3">
        <v>39920</v>
      </c>
      <c r="B123" s="2">
        <v>91.6</v>
      </c>
      <c r="C123" s="2">
        <v>4092.8</v>
      </c>
      <c r="D123" s="11">
        <f t="shared" si="4"/>
        <v>0.09019229418465478</v>
      </c>
      <c r="E123" s="11">
        <f t="shared" si="5"/>
        <v>0.009771984756215048</v>
      </c>
      <c r="F123" s="12">
        <f t="shared" si="6"/>
        <v>0.08042030942843974</v>
      </c>
      <c r="G123" s="12">
        <f t="shared" si="7"/>
        <v>0.0820815468369963</v>
      </c>
    </row>
    <row r="124" spans="1:7" ht="12.75">
      <c r="A124" s="3">
        <v>39923</v>
      </c>
      <c r="B124" s="2">
        <v>89.3</v>
      </c>
      <c r="C124" s="2">
        <v>3990.9</v>
      </c>
      <c r="D124" s="11">
        <f t="shared" si="4"/>
        <v>-0.025429783797631195</v>
      </c>
      <c r="E124" s="11">
        <f t="shared" si="5"/>
        <v>-0.025212563026553822</v>
      </c>
      <c r="F124" s="12">
        <f t="shared" si="6"/>
        <v>-0.0002172207710773727</v>
      </c>
      <c r="G124" s="12">
        <f t="shared" si="7"/>
        <v>-0.004503356485591522</v>
      </c>
    </row>
    <row r="125" spans="1:7" ht="12.75">
      <c r="A125" s="3">
        <v>39924</v>
      </c>
      <c r="B125" s="2">
        <v>89.2</v>
      </c>
      <c r="C125" s="2">
        <v>3987.5</v>
      </c>
      <c r="D125" s="11">
        <f t="shared" si="4"/>
        <v>-0.0011204482964896065</v>
      </c>
      <c r="E125" s="11">
        <f t="shared" si="5"/>
        <v>-0.0008523012648697851</v>
      </c>
      <c r="F125" s="12">
        <f t="shared" si="6"/>
        <v>-0.0002681470316198214</v>
      </c>
      <c r="G125" s="12">
        <f t="shared" si="7"/>
        <v>-0.0004130382466476849</v>
      </c>
    </row>
    <row r="126" spans="1:7" ht="12.75">
      <c r="A126" s="3">
        <v>39925</v>
      </c>
      <c r="B126" s="2">
        <v>87.3</v>
      </c>
      <c r="C126" s="2">
        <v>4030.7</v>
      </c>
      <c r="D126" s="11">
        <f t="shared" si="4"/>
        <v>-0.021530576740407294</v>
      </c>
      <c r="E126" s="11">
        <f t="shared" si="5"/>
        <v>0.01077559003447584</v>
      </c>
      <c r="F126" s="12">
        <f t="shared" si="6"/>
        <v>-0.032306166774883134</v>
      </c>
      <c r="G126" s="12">
        <f t="shared" si="7"/>
        <v>-0.03047431646902224</v>
      </c>
    </row>
    <row r="127" spans="1:7" ht="12.75">
      <c r="A127" s="3">
        <v>39926</v>
      </c>
      <c r="B127" s="2">
        <v>83.8</v>
      </c>
      <c r="C127" s="2">
        <v>4018.2</v>
      </c>
      <c r="D127" s="11">
        <f t="shared" si="4"/>
        <v>-0.04091745535751913</v>
      </c>
      <c r="E127" s="11">
        <f t="shared" si="5"/>
        <v>-0.0031060169835163236</v>
      </c>
      <c r="F127" s="12">
        <f t="shared" si="6"/>
        <v>-0.037811438374002804</v>
      </c>
      <c r="G127" s="12">
        <f t="shared" si="7"/>
        <v>-0.03833946126120058</v>
      </c>
    </row>
    <row r="128" spans="1:7" ht="12.75">
      <c r="A128" s="3">
        <v>39927</v>
      </c>
      <c r="B128" s="2">
        <v>88.1</v>
      </c>
      <c r="C128" s="2">
        <v>4156</v>
      </c>
      <c r="D128" s="11">
        <f t="shared" si="4"/>
        <v>0.05003952545409648</v>
      </c>
      <c r="E128" s="11">
        <f t="shared" si="5"/>
        <v>0.03371903207505856</v>
      </c>
      <c r="F128" s="12">
        <f t="shared" si="6"/>
        <v>0.016320493379037918</v>
      </c>
      <c r="G128" s="12">
        <f t="shared" si="7"/>
        <v>0.022052728831797874</v>
      </c>
    </row>
    <row r="129" spans="1:7" ht="12.75">
      <c r="A129" s="3">
        <v>39930</v>
      </c>
      <c r="B129" s="2">
        <v>91.3</v>
      </c>
      <c r="C129" s="2">
        <v>4167</v>
      </c>
      <c r="D129" s="11">
        <f t="shared" si="4"/>
        <v>0.03567825465878896</v>
      </c>
      <c r="E129" s="11">
        <f t="shared" si="5"/>
        <v>0.0026432792033353526</v>
      </c>
      <c r="F129" s="12">
        <f t="shared" si="6"/>
        <v>0.033034975455453607</v>
      </c>
      <c r="G129" s="12">
        <f t="shared" si="7"/>
        <v>0.03348433292002062</v>
      </c>
    </row>
    <row r="130" spans="1:7" ht="12.75">
      <c r="A130" s="3">
        <v>39931</v>
      </c>
      <c r="B130" s="2">
        <v>88.2</v>
      </c>
      <c r="C130" s="2">
        <v>4096.4</v>
      </c>
      <c r="D130" s="11">
        <f t="shared" si="4"/>
        <v>-0.0345438245881771</v>
      </c>
      <c r="E130" s="11">
        <f t="shared" si="5"/>
        <v>-0.01708781322117096</v>
      </c>
      <c r="F130" s="12">
        <f t="shared" si="6"/>
        <v>-0.017456011367006138</v>
      </c>
      <c r="G130" s="12">
        <f t="shared" si="7"/>
        <v>-0.0203609396146052</v>
      </c>
    </row>
    <row r="131" spans="1:7" ht="12.75">
      <c r="A131" s="3">
        <v>39932</v>
      </c>
      <c r="B131" s="2">
        <v>92.9</v>
      </c>
      <c r="C131" s="2">
        <v>4189.6</v>
      </c>
      <c r="D131" s="11">
        <f t="shared" si="4"/>
        <v>0.05191668280704731</v>
      </c>
      <c r="E131" s="11">
        <f t="shared" si="5"/>
        <v>0.02249672476399561</v>
      </c>
      <c r="F131" s="12">
        <f t="shared" si="6"/>
        <v>0.0294199580430517</v>
      </c>
      <c r="G131" s="12">
        <f t="shared" si="7"/>
        <v>0.033244401252930954</v>
      </c>
    </row>
    <row r="132" spans="1:7" ht="12.75">
      <c r="A132" s="3">
        <v>39933</v>
      </c>
      <c r="B132" s="2">
        <v>94</v>
      </c>
      <c r="C132" s="2">
        <v>4243.7</v>
      </c>
      <c r="D132" s="11">
        <f t="shared" si="4"/>
        <v>0.011771136450210908</v>
      </c>
      <c r="E132" s="11">
        <f t="shared" si="5"/>
        <v>0.012830266239918906</v>
      </c>
      <c r="F132" s="12">
        <f t="shared" si="6"/>
        <v>-0.0010591297897079976</v>
      </c>
      <c r="G132" s="12">
        <f t="shared" si="7"/>
        <v>0.0011220154710782169</v>
      </c>
    </row>
    <row r="133" spans="1:7" ht="12.75">
      <c r="A133" s="3">
        <v>39934</v>
      </c>
      <c r="B133" s="2">
        <v>92</v>
      </c>
      <c r="C133" s="2">
        <v>4243.2</v>
      </c>
      <c r="D133" s="11">
        <f t="shared" si="4"/>
        <v>-0.02150620522096362</v>
      </c>
      <c r="E133" s="11">
        <f t="shared" si="5"/>
        <v>-0.00011782865370828452</v>
      </c>
      <c r="F133" s="12">
        <f t="shared" si="6"/>
        <v>-0.021388376567255334</v>
      </c>
      <c r="G133" s="12">
        <f t="shared" si="7"/>
        <v>-0.02140840743838574</v>
      </c>
    </row>
    <row r="134" spans="1:7" ht="12.75">
      <c r="A134" s="3">
        <v>39938</v>
      </c>
      <c r="B134" s="2">
        <v>94.4</v>
      </c>
      <c r="C134" s="2">
        <v>4336.9</v>
      </c>
      <c r="D134" s="11">
        <f t="shared" si="4"/>
        <v>0.025752496102414764</v>
      </c>
      <c r="E134" s="11">
        <f t="shared" si="5"/>
        <v>0.021842105605092928</v>
      </c>
      <c r="F134" s="12">
        <f t="shared" si="6"/>
        <v>0.003910390497321836</v>
      </c>
      <c r="G134" s="12">
        <f t="shared" si="7"/>
        <v>0.0076235484501876345</v>
      </c>
    </row>
    <row r="135" spans="1:7" ht="12.75">
      <c r="A135" s="3">
        <v>39939</v>
      </c>
      <c r="B135" s="2">
        <v>96.6</v>
      </c>
      <c r="C135" s="2">
        <v>4396.5</v>
      </c>
      <c r="D135" s="11">
        <f aca="true" t="shared" si="8" ref="D135:D198">LN(B135/B134)</f>
        <v>0.02303766806701714</v>
      </c>
      <c r="E135" s="11">
        <f aca="true" t="shared" si="9" ref="E135:E198">LN(C135/C134)</f>
        <v>0.01364896266247511</v>
      </c>
      <c r="F135" s="12">
        <f aca="true" t="shared" si="10" ref="F135:F198">D135-E135</f>
        <v>0.009388705404542029</v>
      </c>
      <c r="G135" s="12">
        <f aca="true" t="shared" si="11" ref="G135:G198">D135-0.83*E135</f>
        <v>0.011709029057162798</v>
      </c>
    </row>
    <row r="136" spans="1:7" ht="12.75">
      <c r="A136" s="3">
        <v>39940</v>
      </c>
      <c r="B136" s="2">
        <v>93.8</v>
      </c>
      <c r="C136" s="2">
        <v>4398.7</v>
      </c>
      <c r="D136" s="11">
        <f t="shared" si="8"/>
        <v>-0.02941388520629334</v>
      </c>
      <c r="E136" s="11">
        <f t="shared" si="9"/>
        <v>0.000500272886547873</v>
      </c>
      <c r="F136" s="12">
        <f t="shared" si="10"/>
        <v>-0.029914158092841214</v>
      </c>
      <c r="G136" s="12">
        <f t="shared" si="11"/>
        <v>-0.029829111702128076</v>
      </c>
    </row>
    <row r="137" spans="1:7" ht="12.75">
      <c r="A137" s="3">
        <v>39941</v>
      </c>
      <c r="B137" s="2">
        <v>93.8</v>
      </c>
      <c r="C137" s="2">
        <v>4462.1</v>
      </c>
      <c r="D137" s="11">
        <f t="shared" si="8"/>
        <v>0</v>
      </c>
      <c r="E137" s="11">
        <f t="shared" si="9"/>
        <v>0.014310464510414738</v>
      </c>
      <c r="F137" s="12">
        <f t="shared" si="10"/>
        <v>-0.014310464510414738</v>
      </c>
      <c r="G137" s="12">
        <f t="shared" si="11"/>
        <v>-0.011877685543644233</v>
      </c>
    </row>
    <row r="138" spans="1:7" ht="12.75">
      <c r="A138" s="3">
        <v>39944</v>
      </c>
      <c r="B138" s="2">
        <v>93.5</v>
      </c>
      <c r="C138" s="2">
        <v>4435.5</v>
      </c>
      <c r="D138" s="11">
        <f t="shared" si="8"/>
        <v>-0.0032034197175377006</v>
      </c>
      <c r="E138" s="11">
        <f t="shared" si="9"/>
        <v>-0.005979158255377938</v>
      </c>
      <c r="F138" s="12">
        <f t="shared" si="10"/>
        <v>0.002775738537840237</v>
      </c>
      <c r="G138" s="12">
        <f t="shared" si="11"/>
        <v>0.0017592816344259876</v>
      </c>
    </row>
    <row r="139" spans="1:7" ht="12.75">
      <c r="A139" s="3">
        <v>39945</v>
      </c>
      <c r="B139" s="2">
        <v>95.6</v>
      </c>
      <c r="C139" s="2">
        <v>4425.5</v>
      </c>
      <c r="D139" s="11">
        <f t="shared" si="8"/>
        <v>0.02221138376271429</v>
      </c>
      <c r="E139" s="11">
        <f t="shared" si="9"/>
        <v>-0.002257082551709959</v>
      </c>
      <c r="F139" s="12">
        <f t="shared" si="10"/>
        <v>0.02446846631442425</v>
      </c>
      <c r="G139" s="12">
        <f t="shared" si="11"/>
        <v>0.024084762280633554</v>
      </c>
    </row>
    <row r="140" spans="1:7" ht="12.75">
      <c r="A140" s="3">
        <v>39946</v>
      </c>
      <c r="B140" s="2">
        <v>94.4</v>
      </c>
      <c r="C140" s="2">
        <v>4331.4</v>
      </c>
      <c r="D140" s="11">
        <f t="shared" si="8"/>
        <v>-0.012631746905900462</v>
      </c>
      <c r="E140" s="11">
        <f t="shared" si="9"/>
        <v>-0.021492451035761362</v>
      </c>
      <c r="F140" s="12">
        <f t="shared" si="10"/>
        <v>0.0088607041298609</v>
      </c>
      <c r="G140" s="12">
        <f t="shared" si="11"/>
        <v>0.005206987453781467</v>
      </c>
    </row>
    <row r="141" spans="1:7" ht="12.75">
      <c r="A141" s="3">
        <v>39947</v>
      </c>
      <c r="B141" s="2">
        <v>88.4</v>
      </c>
      <c r="C141" s="2">
        <v>4362.6</v>
      </c>
      <c r="D141" s="11">
        <f t="shared" si="8"/>
        <v>-0.0656691035078572</v>
      </c>
      <c r="E141" s="11">
        <f t="shared" si="9"/>
        <v>0.007177394510896037</v>
      </c>
      <c r="F141" s="12">
        <f t="shared" si="10"/>
        <v>-0.07284649801875323</v>
      </c>
      <c r="G141" s="12">
        <f t="shared" si="11"/>
        <v>-0.0716263409519009</v>
      </c>
    </row>
    <row r="142" spans="1:7" ht="12.75">
      <c r="A142" s="3">
        <v>39948</v>
      </c>
      <c r="B142" s="2">
        <v>85</v>
      </c>
      <c r="C142" s="2">
        <v>4348.1</v>
      </c>
      <c r="D142" s="11">
        <f t="shared" si="8"/>
        <v>-0.039220713153281385</v>
      </c>
      <c r="E142" s="11">
        <f t="shared" si="9"/>
        <v>-0.003329241827404115</v>
      </c>
      <c r="F142" s="12">
        <f t="shared" si="10"/>
        <v>-0.03589147132587727</v>
      </c>
      <c r="G142" s="12">
        <f t="shared" si="11"/>
        <v>-0.03645744243653597</v>
      </c>
    </row>
    <row r="143" spans="1:7" ht="12.75">
      <c r="A143" s="3">
        <v>39951</v>
      </c>
      <c r="B143" s="2">
        <v>86.9</v>
      </c>
      <c r="C143" s="2">
        <v>4446.5</v>
      </c>
      <c r="D143" s="11">
        <f t="shared" si="8"/>
        <v>0.022106775781029996</v>
      </c>
      <c r="E143" s="11">
        <f t="shared" si="9"/>
        <v>0.022378301783032576</v>
      </c>
      <c r="F143" s="12">
        <f t="shared" si="10"/>
        <v>-0.00027152600200257976</v>
      </c>
      <c r="G143" s="12">
        <f t="shared" si="11"/>
        <v>0.0035327853011129576</v>
      </c>
    </row>
    <row r="144" spans="1:7" ht="12.75">
      <c r="A144" s="3">
        <v>39952</v>
      </c>
      <c r="B144" s="2">
        <v>88.6</v>
      </c>
      <c r="C144" s="2">
        <v>4482.3</v>
      </c>
      <c r="D144" s="11">
        <f t="shared" si="8"/>
        <v>0.01937382533968887</v>
      </c>
      <c r="E144" s="11">
        <f t="shared" si="9"/>
        <v>0.008019037685454223</v>
      </c>
      <c r="F144" s="12">
        <f t="shared" si="10"/>
        <v>0.011354787654234649</v>
      </c>
      <c r="G144" s="12">
        <f t="shared" si="11"/>
        <v>0.012718024060761867</v>
      </c>
    </row>
    <row r="145" spans="1:7" ht="12.75">
      <c r="A145" s="3">
        <v>39953</v>
      </c>
      <c r="B145" s="2">
        <v>88</v>
      </c>
      <c r="C145" s="2">
        <v>4468.4</v>
      </c>
      <c r="D145" s="11">
        <f t="shared" si="8"/>
        <v>-0.00679504313282869</v>
      </c>
      <c r="E145" s="11">
        <f t="shared" si="9"/>
        <v>-0.0031059048284556084</v>
      </c>
      <c r="F145" s="12">
        <f t="shared" si="10"/>
        <v>-0.0036891383043730812</v>
      </c>
      <c r="G145" s="12">
        <f t="shared" si="11"/>
        <v>-0.004217142125210535</v>
      </c>
    </row>
    <row r="146" spans="1:7" ht="12.75">
      <c r="A146" s="3">
        <v>39954</v>
      </c>
      <c r="B146" s="2">
        <v>86.3</v>
      </c>
      <c r="C146" s="2">
        <v>4345.5</v>
      </c>
      <c r="D146" s="11">
        <f t="shared" si="8"/>
        <v>-0.019507216388824297</v>
      </c>
      <c r="E146" s="11">
        <f t="shared" si="9"/>
        <v>-0.027889575819178447</v>
      </c>
      <c r="F146" s="12">
        <f t="shared" si="10"/>
        <v>0.00838235943035415</v>
      </c>
      <c r="G146" s="12">
        <f t="shared" si="11"/>
        <v>0.0036411315410938144</v>
      </c>
    </row>
    <row r="147" spans="1:7" ht="12.75">
      <c r="A147" s="3">
        <v>39955</v>
      </c>
      <c r="B147" s="2">
        <v>87.1</v>
      </c>
      <c r="C147" s="2">
        <v>4365.3</v>
      </c>
      <c r="D147" s="11">
        <f t="shared" si="8"/>
        <v>0.00922728576907484</v>
      </c>
      <c r="E147" s="11">
        <f t="shared" si="9"/>
        <v>0.004546088556827978</v>
      </c>
      <c r="F147" s="12">
        <f t="shared" si="10"/>
        <v>0.004681197212246862</v>
      </c>
      <c r="G147" s="12">
        <f t="shared" si="11"/>
        <v>0.0054540322669076186</v>
      </c>
    </row>
    <row r="148" spans="1:7" ht="12.75">
      <c r="A148" s="3">
        <v>39959</v>
      </c>
      <c r="B148" s="2">
        <v>87.8</v>
      </c>
      <c r="C148" s="2">
        <v>4411.7</v>
      </c>
      <c r="D148" s="11">
        <f t="shared" si="8"/>
        <v>0.008004616782613818</v>
      </c>
      <c r="E148" s="11">
        <f t="shared" si="9"/>
        <v>0.01057318725366549</v>
      </c>
      <c r="F148" s="12">
        <f t="shared" si="10"/>
        <v>-0.002568570471051671</v>
      </c>
      <c r="G148" s="12">
        <f t="shared" si="11"/>
        <v>-0.0007711286379285375</v>
      </c>
    </row>
    <row r="149" spans="1:7" ht="12.75">
      <c r="A149" s="3">
        <v>39960</v>
      </c>
      <c r="B149" s="2">
        <v>88.4</v>
      </c>
      <c r="C149" s="2">
        <v>4416.2</v>
      </c>
      <c r="D149" s="11">
        <f t="shared" si="8"/>
        <v>0.006810469002526879</v>
      </c>
      <c r="E149" s="11">
        <f t="shared" si="9"/>
        <v>0.0010194950984409325</v>
      </c>
      <c r="F149" s="12">
        <f t="shared" si="10"/>
        <v>0.005790973904085946</v>
      </c>
      <c r="G149" s="12">
        <f t="shared" si="11"/>
        <v>0.0059642880708209054</v>
      </c>
    </row>
    <row r="150" spans="1:7" ht="12.75">
      <c r="A150" s="3">
        <v>39961</v>
      </c>
      <c r="B150" s="2">
        <v>86.9</v>
      </c>
      <c r="C150" s="2">
        <v>4387.5</v>
      </c>
      <c r="D150" s="11">
        <f t="shared" si="8"/>
        <v>-0.017113937372251448</v>
      </c>
      <c r="E150" s="11">
        <f t="shared" si="9"/>
        <v>-0.00652000901232791</v>
      </c>
      <c r="F150" s="12">
        <f t="shared" si="10"/>
        <v>-0.010593928359923538</v>
      </c>
      <c r="G150" s="12">
        <f t="shared" si="11"/>
        <v>-0.011702329892019282</v>
      </c>
    </row>
    <row r="151" spans="1:7" ht="12.75">
      <c r="A151" s="3">
        <v>39962</v>
      </c>
      <c r="B151" s="2">
        <v>87.4</v>
      </c>
      <c r="C151" s="2">
        <v>4417.9</v>
      </c>
      <c r="D151" s="11">
        <f t="shared" si="8"/>
        <v>0.005737250390143373</v>
      </c>
      <c r="E151" s="11">
        <f t="shared" si="9"/>
        <v>0.006904881273448776</v>
      </c>
      <c r="F151" s="12">
        <f t="shared" si="10"/>
        <v>-0.001167630883305403</v>
      </c>
      <c r="G151" s="12">
        <f t="shared" si="11"/>
        <v>6.198933180889127E-06</v>
      </c>
    </row>
    <row r="152" spans="1:7" ht="12.75">
      <c r="A152" s="3">
        <v>39965</v>
      </c>
      <c r="B152" s="2">
        <v>91.8</v>
      </c>
      <c r="C152" s="2">
        <v>4506.2</v>
      </c>
      <c r="D152" s="11">
        <f t="shared" si="8"/>
        <v>0.04911701496495485</v>
      </c>
      <c r="E152" s="11">
        <f t="shared" si="9"/>
        <v>0.019789756223715132</v>
      </c>
      <c r="F152" s="12">
        <f t="shared" si="10"/>
        <v>0.02932725874123972</v>
      </c>
      <c r="G152" s="12">
        <f t="shared" si="11"/>
        <v>0.03269151729927129</v>
      </c>
    </row>
    <row r="153" spans="1:7" ht="12.75">
      <c r="A153" s="3">
        <v>39966</v>
      </c>
      <c r="B153" s="2">
        <v>93.3</v>
      </c>
      <c r="C153" s="2">
        <v>4477</v>
      </c>
      <c r="D153" s="11">
        <f t="shared" si="8"/>
        <v>0.016207810226853303</v>
      </c>
      <c r="E153" s="11">
        <f t="shared" si="9"/>
        <v>-0.006501047030319769</v>
      </c>
      <c r="F153" s="12">
        <f t="shared" si="10"/>
        <v>0.022708857257173073</v>
      </c>
      <c r="G153" s="12">
        <f t="shared" si="11"/>
        <v>0.021603679262018713</v>
      </c>
    </row>
    <row r="154" spans="1:7" ht="12.75">
      <c r="A154" s="3">
        <v>39967</v>
      </c>
      <c r="B154" s="2">
        <v>91.7</v>
      </c>
      <c r="C154" s="2">
        <v>4383.4</v>
      </c>
      <c r="D154" s="11">
        <f t="shared" si="8"/>
        <v>-0.01729772859087888</v>
      </c>
      <c r="E154" s="11">
        <f t="shared" si="9"/>
        <v>-0.021128500293346956</v>
      </c>
      <c r="F154" s="12">
        <f t="shared" si="10"/>
        <v>0.003830771702468077</v>
      </c>
      <c r="G154" s="12">
        <f t="shared" si="11"/>
        <v>0.00023892665259909324</v>
      </c>
    </row>
    <row r="155" spans="1:7" ht="12.75">
      <c r="A155" s="3">
        <v>39968</v>
      </c>
      <c r="B155" s="2">
        <v>91.8</v>
      </c>
      <c r="C155" s="2">
        <v>4386.9</v>
      </c>
      <c r="D155" s="11">
        <f t="shared" si="8"/>
        <v>0.0010899183640256005</v>
      </c>
      <c r="E155" s="11">
        <f t="shared" si="9"/>
        <v>0.0007981483383245652</v>
      </c>
      <c r="F155" s="12">
        <f t="shared" si="10"/>
        <v>0.0002917700257010353</v>
      </c>
      <c r="G155" s="12">
        <f t="shared" si="11"/>
        <v>0.00042745524321621136</v>
      </c>
    </row>
    <row r="156" spans="1:7" ht="12.75">
      <c r="A156" s="3">
        <v>39969</v>
      </c>
      <c r="B156" s="2">
        <v>92.5</v>
      </c>
      <c r="C156" s="2">
        <v>4438.6</v>
      </c>
      <c r="D156" s="11">
        <f t="shared" si="8"/>
        <v>0.007596346891934776</v>
      </c>
      <c r="E156" s="11">
        <f t="shared" si="9"/>
        <v>0.011716184102685729</v>
      </c>
      <c r="F156" s="12">
        <f t="shared" si="10"/>
        <v>-0.004119837210750953</v>
      </c>
      <c r="G156" s="12">
        <f t="shared" si="11"/>
        <v>-0.0021280859132943777</v>
      </c>
    </row>
    <row r="157" spans="1:7" ht="12.75">
      <c r="A157" s="3">
        <v>39972</v>
      </c>
      <c r="B157" s="2">
        <v>91.9</v>
      </c>
      <c r="C157" s="2">
        <v>4405.2</v>
      </c>
      <c r="D157" s="11">
        <f t="shared" si="8"/>
        <v>-0.006507615156738077</v>
      </c>
      <c r="E157" s="11">
        <f t="shared" si="9"/>
        <v>-0.0075533500978398815</v>
      </c>
      <c r="F157" s="12">
        <f t="shared" si="10"/>
        <v>0.0010457349411018045</v>
      </c>
      <c r="G157" s="12">
        <f t="shared" si="11"/>
        <v>-0.00023833457553097594</v>
      </c>
    </row>
    <row r="158" spans="1:7" ht="12.75">
      <c r="A158" s="3">
        <v>39973</v>
      </c>
      <c r="B158" s="2">
        <v>92.4</v>
      </c>
      <c r="C158" s="2">
        <v>4404.8</v>
      </c>
      <c r="D158" s="11">
        <f t="shared" si="8"/>
        <v>0.005425949285997205</v>
      </c>
      <c r="E158" s="11">
        <f t="shared" si="9"/>
        <v>-9.080590244593556E-05</v>
      </c>
      <c r="F158" s="12">
        <f t="shared" si="10"/>
        <v>0.005516755188443141</v>
      </c>
      <c r="G158" s="12">
        <f t="shared" si="11"/>
        <v>0.005501318185027332</v>
      </c>
    </row>
    <row r="159" spans="1:7" ht="12.75">
      <c r="A159" s="3">
        <v>39974</v>
      </c>
      <c r="B159" s="2">
        <v>93.1</v>
      </c>
      <c r="C159" s="2">
        <v>4436.8</v>
      </c>
      <c r="D159" s="11">
        <f t="shared" si="8"/>
        <v>0.0075472056353826835</v>
      </c>
      <c r="E159" s="11">
        <f t="shared" si="9"/>
        <v>0.007238540473170745</v>
      </c>
      <c r="F159" s="12">
        <f t="shared" si="10"/>
        <v>0.00030866516221193883</v>
      </c>
      <c r="G159" s="12">
        <f t="shared" si="11"/>
        <v>0.001539217042650966</v>
      </c>
    </row>
    <row r="160" spans="1:7" ht="12.75">
      <c r="A160" s="3">
        <v>39975</v>
      </c>
      <c r="B160" s="2">
        <v>93</v>
      </c>
      <c r="C160" s="2">
        <v>4461.9</v>
      </c>
      <c r="D160" s="11">
        <f t="shared" si="8"/>
        <v>-0.0010746911297654092</v>
      </c>
      <c r="E160" s="11">
        <f t="shared" si="9"/>
        <v>0.005641288405148293</v>
      </c>
      <c r="F160" s="12">
        <f t="shared" si="10"/>
        <v>-0.006715979534913702</v>
      </c>
      <c r="G160" s="12">
        <f t="shared" si="11"/>
        <v>-0.0057569605060384926</v>
      </c>
    </row>
    <row r="161" spans="1:7" ht="12.75">
      <c r="A161" s="3">
        <v>39976</v>
      </c>
      <c r="B161" s="2">
        <v>96.8</v>
      </c>
      <c r="C161" s="2">
        <v>4442</v>
      </c>
      <c r="D161" s="11">
        <f t="shared" si="8"/>
        <v>0.04004750112927532</v>
      </c>
      <c r="E161" s="11">
        <f t="shared" si="9"/>
        <v>-0.0044699588122891175</v>
      </c>
      <c r="F161" s="12">
        <f t="shared" si="10"/>
        <v>0.04451745994156443</v>
      </c>
      <c r="G161" s="12">
        <f t="shared" si="11"/>
        <v>0.04375756694347529</v>
      </c>
    </row>
    <row r="162" spans="1:7" ht="12.75">
      <c r="A162" s="3">
        <v>39979</v>
      </c>
      <c r="B162" s="2">
        <v>94.9</v>
      </c>
      <c r="C162" s="2">
        <v>4326</v>
      </c>
      <c r="D162" s="11">
        <f t="shared" si="8"/>
        <v>-0.019823288666649112</v>
      </c>
      <c r="E162" s="11">
        <f t="shared" si="9"/>
        <v>-0.02646139794136869</v>
      </c>
      <c r="F162" s="12">
        <f t="shared" si="10"/>
        <v>0.006638109274719577</v>
      </c>
      <c r="G162" s="12">
        <f t="shared" si="11"/>
        <v>0.0021396716246868987</v>
      </c>
    </row>
    <row r="163" spans="1:7" ht="12.75">
      <c r="A163" s="3">
        <v>39980</v>
      </c>
      <c r="B163" s="2">
        <v>102.5</v>
      </c>
      <c r="C163" s="2">
        <v>4328.6</v>
      </c>
      <c r="D163" s="11">
        <f t="shared" si="8"/>
        <v>0.0770390929625806</v>
      </c>
      <c r="E163" s="11">
        <f t="shared" si="9"/>
        <v>0.0006008365674248593</v>
      </c>
      <c r="F163" s="12">
        <f t="shared" si="10"/>
        <v>0.07643825639515574</v>
      </c>
      <c r="G163" s="12">
        <f t="shared" si="11"/>
        <v>0.07654039861161797</v>
      </c>
    </row>
    <row r="164" spans="1:7" ht="12.75">
      <c r="A164" s="3">
        <v>39981</v>
      </c>
      <c r="B164" s="2">
        <v>105.6</v>
      </c>
      <c r="C164" s="2">
        <v>4278.5</v>
      </c>
      <c r="D164" s="11">
        <f t="shared" si="8"/>
        <v>0.029795572693698254</v>
      </c>
      <c r="E164" s="11">
        <f t="shared" si="9"/>
        <v>-0.011641683222319538</v>
      </c>
      <c r="F164" s="12">
        <f t="shared" si="10"/>
        <v>0.041437255916017796</v>
      </c>
      <c r="G164" s="12">
        <f t="shared" si="11"/>
        <v>0.03945816976822347</v>
      </c>
    </row>
    <row r="165" spans="1:7" ht="12.75">
      <c r="A165" s="3">
        <v>39982</v>
      </c>
      <c r="B165" s="2">
        <v>105.2</v>
      </c>
      <c r="C165" s="2">
        <v>4280.9</v>
      </c>
      <c r="D165" s="11">
        <f t="shared" si="8"/>
        <v>-0.003795070968551498</v>
      </c>
      <c r="E165" s="11">
        <f t="shared" si="9"/>
        <v>0.0005607869857457679</v>
      </c>
      <c r="F165" s="12">
        <f t="shared" si="10"/>
        <v>-0.004355857954297266</v>
      </c>
      <c r="G165" s="12">
        <f t="shared" si="11"/>
        <v>-0.004260524166720485</v>
      </c>
    </row>
    <row r="166" spans="1:7" ht="12.75">
      <c r="A166" s="3">
        <v>39983</v>
      </c>
      <c r="B166" s="2">
        <v>104.9</v>
      </c>
      <c r="C166" s="2">
        <v>4345.9</v>
      </c>
      <c r="D166" s="11">
        <f t="shared" si="8"/>
        <v>-0.0028557849013579914</v>
      </c>
      <c r="E166" s="11">
        <f t="shared" si="9"/>
        <v>0.015069604043734334</v>
      </c>
      <c r="F166" s="12">
        <f t="shared" si="10"/>
        <v>-0.017925388945092324</v>
      </c>
      <c r="G166" s="12">
        <f t="shared" si="11"/>
        <v>-0.015363556257657488</v>
      </c>
    </row>
    <row r="167" spans="1:7" ht="12.75">
      <c r="A167" s="3">
        <v>39986</v>
      </c>
      <c r="B167" s="2">
        <v>100.2</v>
      </c>
      <c r="C167" s="2">
        <v>4234</v>
      </c>
      <c r="D167" s="11">
        <f t="shared" si="8"/>
        <v>-0.04583932675148712</v>
      </c>
      <c r="E167" s="11">
        <f t="shared" si="9"/>
        <v>-0.02608569919277909</v>
      </c>
      <c r="F167" s="12">
        <f t="shared" si="10"/>
        <v>-0.01975362755870803</v>
      </c>
      <c r="G167" s="12">
        <f t="shared" si="11"/>
        <v>-0.024188196421480478</v>
      </c>
    </row>
    <row r="168" spans="1:7" ht="12.75">
      <c r="A168" s="3">
        <v>39987</v>
      </c>
      <c r="B168" s="2">
        <v>101.25</v>
      </c>
      <c r="C168" s="2">
        <v>4230</v>
      </c>
      <c r="D168" s="11">
        <f t="shared" si="8"/>
        <v>0.010424517335883987</v>
      </c>
      <c r="E168" s="11">
        <f t="shared" si="9"/>
        <v>-0.0009451796544867622</v>
      </c>
      <c r="F168" s="12">
        <f t="shared" si="10"/>
        <v>0.01136969699037075</v>
      </c>
      <c r="G168" s="12">
        <f t="shared" si="11"/>
        <v>0.011209016449108</v>
      </c>
    </row>
    <row r="169" spans="1:7" ht="12.75">
      <c r="A169" s="3">
        <v>39988</v>
      </c>
      <c r="B169" s="2">
        <v>104.15</v>
      </c>
      <c r="C169" s="2">
        <v>4280</v>
      </c>
      <c r="D169" s="11">
        <f t="shared" si="8"/>
        <v>0.028239461720332492</v>
      </c>
      <c r="E169" s="11">
        <f t="shared" si="9"/>
        <v>0.01175101653551873</v>
      </c>
      <c r="F169" s="12">
        <f t="shared" si="10"/>
        <v>0.016488445184813762</v>
      </c>
      <c r="G169" s="12">
        <f t="shared" si="11"/>
        <v>0.018486117995851946</v>
      </c>
    </row>
    <row r="170" spans="1:7" ht="12.75">
      <c r="A170" s="3">
        <v>39989</v>
      </c>
      <c r="B170" s="2">
        <v>106</v>
      </c>
      <c r="C170" s="2">
        <v>4252.6</v>
      </c>
      <c r="D170" s="11">
        <f t="shared" si="8"/>
        <v>0.017606926405086053</v>
      </c>
      <c r="E170" s="11">
        <f t="shared" si="9"/>
        <v>-0.006422449003241319</v>
      </c>
      <c r="F170" s="12">
        <f t="shared" si="10"/>
        <v>0.02402937540832737</v>
      </c>
      <c r="G170" s="12">
        <f t="shared" si="11"/>
        <v>0.022937559077776348</v>
      </c>
    </row>
    <row r="171" spans="1:7" ht="12.75">
      <c r="A171" s="3">
        <v>39990</v>
      </c>
      <c r="B171" s="2">
        <v>101.24</v>
      </c>
      <c r="C171" s="2">
        <v>4241</v>
      </c>
      <c r="D171" s="11">
        <f t="shared" si="8"/>
        <v>-0.0459451584351439</v>
      </c>
      <c r="E171" s="11">
        <f t="shared" si="9"/>
        <v>-0.0027314700980104753</v>
      </c>
      <c r="F171" s="12">
        <f t="shared" si="10"/>
        <v>-0.043213688337133425</v>
      </c>
      <c r="G171" s="12">
        <f t="shared" si="11"/>
        <v>-0.0436780382537952</v>
      </c>
    </row>
    <row r="172" spans="1:7" ht="12.75">
      <c r="A172" s="3">
        <v>39993</v>
      </c>
      <c r="B172" s="2">
        <v>102.4</v>
      </c>
      <c r="C172" s="2">
        <v>4294</v>
      </c>
      <c r="D172" s="11">
        <f t="shared" si="8"/>
        <v>0.01139277692848419</v>
      </c>
      <c r="E172" s="11">
        <f t="shared" si="9"/>
        <v>0.012419608964135522</v>
      </c>
      <c r="F172" s="12">
        <f t="shared" si="10"/>
        <v>-0.001026832035651331</v>
      </c>
      <c r="G172" s="12">
        <f t="shared" si="11"/>
        <v>0.001084501488251708</v>
      </c>
    </row>
    <row r="173" spans="1:7" ht="12.75">
      <c r="A173" s="3">
        <v>39994</v>
      </c>
      <c r="B173" s="2">
        <v>101.5</v>
      </c>
      <c r="C173" s="2">
        <v>4249.2</v>
      </c>
      <c r="D173" s="11">
        <f t="shared" si="8"/>
        <v>-0.008827914123565388</v>
      </c>
      <c r="E173" s="11">
        <f t="shared" si="9"/>
        <v>-0.010487969532868072</v>
      </c>
      <c r="F173" s="12">
        <f t="shared" si="10"/>
        <v>0.0016600554093026843</v>
      </c>
      <c r="G173" s="12">
        <f t="shared" si="11"/>
        <v>-0.00012289941128488906</v>
      </c>
    </row>
    <row r="174" spans="1:7" ht="12.75">
      <c r="A174" s="3">
        <v>39995</v>
      </c>
      <c r="B174" s="2">
        <v>104.89</v>
      </c>
      <c r="C174" s="2">
        <v>4340.7</v>
      </c>
      <c r="D174" s="11">
        <f t="shared" si="8"/>
        <v>0.032853383491670565</v>
      </c>
      <c r="E174" s="11">
        <f t="shared" si="9"/>
        <v>0.021304895505287268</v>
      </c>
      <c r="F174" s="12">
        <f t="shared" si="10"/>
        <v>0.011548487986383298</v>
      </c>
      <c r="G174" s="12">
        <f t="shared" si="11"/>
        <v>0.015170320222282135</v>
      </c>
    </row>
    <row r="175" spans="1:7" ht="12.75">
      <c r="A175" s="3">
        <v>39996</v>
      </c>
      <c r="B175" s="2">
        <v>103.59</v>
      </c>
      <c r="C175" s="2">
        <v>4234.3</v>
      </c>
      <c r="D175" s="11">
        <f t="shared" si="8"/>
        <v>-0.012471381903501791</v>
      </c>
      <c r="E175" s="11">
        <f t="shared" si="9"/>
        <v>-0.024817600242963634</v>
      </c>
      <c r="F175" s="12">
        <f t="shared" si="10"/>
        <v>0.012346218339461843</v>
      </c>
      <c r="G175" s="12">
        <f t="shared" si="11"/>
        <v>0.008127226298158024</v>
      </c>
    </row>
    <row r="176" spans="1:7" ht="12.75">
      <c r="A176" s="3">
        <v>39997</v>
      </c>
      <c r="B176" s="2">
        <v>102.18</v>
      </c>
      <c r="C176" s="2">
        <v>4236.3</v>
      </c>
      <c r="D176" s="11">
        <f t="shared" si="8"/>
        <v>-0.013704836167358733</v>
      </c>
      <c r="E176" s="11">
        <f t="shared" si="9"/>
        <v>0.00047222157513416755</v>
      </c>
      <c r="F176" s="12">
        <f t="shared" si="10"/>
        <v>-0.0141770577424929</v>
      </c>
      <c r="G176" s="12">
        <f t="shared" si="11"/>
        <v>-0.014096780074720091</v>
      </c>
    </row>
    <row r="177" spans="1:7" ht="12.75">
      <c r="A177" s="3">
        <v>40000</v>
      </c>
      <c r="B177" s="2">
        <v>103.5</v>
      </c>
      <c r="C177" s="2">
        <v>4194.9</v>
      </c>
      <c r="D177" s="11">
        <f t="shared" si="8"/>
        <v>0.012835648802771703</v>
      </c>
      <c r="E177" s="11">
        <f t="shared" si="9"/>
        <v>-0.009820745028401513</v>
      </c>
      <c r="F177" s="12">
        <f t="shared" si="10"/>
        <v>0.022656393831173217</v>
      </c>
      <c r="G177" s="12">
        <f t="shared" si="11"/>
        <v>0.02098686717634496</v>
      </c>
    </row>
    <row r="178" spans="1:7" ht="12.75">
      <c r="A178" s="3">
        <v>40001</v>
      </c>
      <c r="B178" s="2">
        <v>102.62</v>
      </c>
      <c r="C178" s="2">
        <v>4187</v>
      </c>
      <c r="D178" s="11">
        <f t="shared" si="8"/>
        <v>-0.008538767191604978</v>
      </c>
      <c r="E178" s="11">
        <f t="shared" si="9"/>
        <v>-0.0018850146957712238</v>
      </c>
      <c r="F178" s="12">
        <f t="shared" si="10"/>
        <v>-0.006653752495833754</v>
      </c>
      <c r="G178" s="12">
        <f t="shared" si="11"/>
        <v>-0.006974204994114862</v>
      </c>
    </row>
    <row r="179" spans="1:7" ht="12.75">
      <c r="A179" s="3">
        <v>40002</v>
      </c>
      <c r="B179" s="2">
        <v>100.7</v>
      </c>
      <c r="C179" s="2">
        <v>4140.2</v>
      </c>
      <c r="D179" s="11">
        <f t="shared" si="8"/>
        <v>-0.018887045789302174</v>
      </c>
      <c r="E179" s="11">
        <f t="shared" si="9"/>
        <v>-0.01124039118789019</v>
      </c>
      <c r="F179" s="12">
        <f t="shared" si="10"/>
        <v>-0.007646654601411984</v>
      </c>
      <c r="G179" s="12">
        <f t="shared" si="11"/>
        <v>-0.009557521103353317</v>
      </c>
    </row>
    <row r="180" spans="1:7" ht="12.75">
      <c r="A180" s="3">
        <v>40003</v>
      </c>
      <c r="B180" s="2">
        <v>100.46</v>
      </c>
      <c r="C180" s="2">
        <v>4158.7</v>
      </c>
      <c r="D180" s="11">
        <f t="shared" si="8"/>
        <v>-0.0023861614026180725</v>
      </c>
      <c r="E180" s="11">
        <f t="shared" si="9"/>
        <v>0.004458429585755934</v>
      </c>
      <c r="F180" s="12">
        <f t="shared" si="10"/>
        <v>-0.006844590988374007</v>
      </c>
      <c r="G180" s="12">
        <f t="shared" si="11"/>
        <v>-0.0060866579587954975</v>
      </c>
    </row>
    <row r="181" spans="1:7" ht="12.75">
      <c r="A181" s="3">
        <v>40004</v>
      </c>
      <c r="B181" s="2">
        <v>100.28</v>
      </c>
      <c r="C181" s="2">
        <v>4127.2</v>
      </c>
      <c r="D181" s="11">
        <f t="shared" si="8"/>
        <v>-0.0017933650318059857</v>
      </c>
      <c r="E181" s="11">
        <f t="shared" si="9"/>
        <v>-0.0076033144865689</v>
      </c>
      <c r="F181" s="12">
        <f t="shared" si="10"/>
        <v>0.005809949454762914</v>
      </c>
      <c r="G181" s="12">
        <f t="shared" si="11"/>
        <v>0.004517385992046201</v>
      </c>
    </row>
    <row r="182" spans="1:7" ht="12.75">
      <c r="A182" s="3">
        <v>40007</v>
      </c>
      <c r="B182" s="2">
        <v>103.64</v>
      </c>
      <c r="C182" s="2">
        <v>4202.1</v>
      </c>
      <c r="D182" s="11">
        <f t="shared" si="8"/>
        <v>0.03295708240381647</v>
      </c>
      <c r="E182" s="11">
        <f t="shared" si="9"/>
        <v>0.017985189382670748</v>
      </c>
      <c r="F182" s="12">
        <f t="shared" si="10"/>
        <v>0.014971893021145724</v>
      </c>
      <c r="G182" s="12">
        <f t="shared" si="11"/>
        <v>0.018029375216199753</v>
      </c>
    </row>
    <row r="183" spans="1:7" ht="12.75">
      <c r="A183" s="3">
        <v>40008</v>
      </c>
      <c r="B183" s="2">
        <v>105</v>
      </c>
      <c r="C183" s="2">
        <v>4237.7</v>
      </c>
      <c r="D183" s="11">
        <f t="shared" si="8"/>
        <v>0.013036994463614197</v>
      </c>
      <c r="E183" s="11">
        <f t="shared" si="9"/>
        <v>0.008436268901939287</v>
      </c>
      <c r="F183" s="12">
        <f t="shared" si="10"/>
        <v>0.00460072556167491</v>
      </c>
      <c r="G183" s="12">
        <f t="shared" si="11"/>
        <v>0.006034891275004589</v>
      </c>
    </row>
    <row r="184" spans="1:7" ht="12.75">
      <c r="A184" s="3">
        <v>40009</v>
      </c>
      <c r="B184" s="2">
        <v>105.4</v>
      </c>
      <c r="C184" s="2">
        <v>4346.5</v>
      </c>
      <c r="D184" s="11">
        <f t="shared" si="8"/>
        <v>0.0038022859497387</v>
      </c>
      <c r="E184" s="11">
        <f t="shared" si="9"/>
        <v>0.02535025430406884</v>
      </c>
      <c r="F184" s="12">
        <f t="shared" si="10"/>
        <v>-0.02154796835433014</v>
      </c>
      <c r="G184" s="12">
        <f t="shared" si="11"/>
        <v>-0.017238425122638436</v>
      </c>
    </row>
    <row r="185" spans="1:7" ht="12.75">
      <c r="A185" s="3">
        <v>40010</v>
      </c>
      <c r="B185" s="2">
        <v>106.75</v>
      </c>
      <c r="C185" s="2">
        <v>4361.8</v>
      </c>
      <c r="D185" s="11">
        <f t="shared" si="8"/>
        <v>0.012727016001471882</v>
      </c>
      <c r="E185" s="11">
        <f t="shared" si="9"/>
        <v>0.003513892664006862</v>
      </c>
      <c r="F185" s="12">
        <f t="shared" si="10"/>
        <v>0.009213123337465021</v>
      </c>
      <c r="G185" s="12">
        <f t="shared" si="11"/>
        <v>0.009810485090346186</v>
      </c>
    </row>
    <row r="186" spans="1:7" ht="12.75">
      <c r="A186" s="3">
        <v>40011</v>
      </c>
      <c r="B186" s="2">
        <v>109.04</v>
      </c>
      <c r="C186" s="2">
        <v>4388.8</v>
      </c>
      <c r="D186" s="11">
        <f t="shared" si="8"/>
        <v>0.021225135279543245</v>
      </c>
      <c r="E186" s="11">
        <f t="shared" si="9"/>
        <v>0.006171025000213074</v>
      </c>
      <c r="F186" s="12">
        <f t="shared" si="10"/>
        <v>0.015054110279330173</v>
      </c>
      <c r="G186" s="12">
        <f t="shared" si="11"/>
        <v>0.016103184529366394</v>
      </c>
    </row>
    <row r="187" spans="1:7" ht="12.75">
      <c r="A187" s="3">
        <v>40014</v>
      </c>
      <c r="B187" s="2">
        <v>112.05</v>
      </c>
      <c r="C187" s="2">
        <v>4443.6</v>
      </c>
      <c r="D187" s="11">
        <f t="shared" si="8"/>
        <v>0.02723041285865873</v>
      </c>
      <c r="E187" s="11">
        <f t="shared" si="9"/>
        <v>0.012409017524228606</v>
      </c>
      <c r="F187" s="12">
        <f t="shared" si="10"/>
        <v>0.014821395334430124</v>
      </c>
      <c r="G187" s="12">
        <f t="shared" si="11"/>
        <v>0.016930928313548987</v>
      </c>
    </row>
    <row r="188" spans="1:7" ht="12.75">
      <c r="A188" s="3">
        <v>40015</v>
      </c>
      <c r="B188" s="2">
        <v>111.6</v>
      </c>
      <c r="C188" s="2">
        <v>4481.2</v>
      </c>
      <c r="D188" s="11">
        <f t="shared" si="8"/>
        <v>-0.004024150299725491</v>
      </c>
      <c r="E188" s="11">
        <f t="shared" si="9"/>
        <v>0.008426008977000887</v>
      </c>
      <c r="F188" s="12">
        <f t="shared" si="10"/>
        <v>-0.012450159276726377</v>
      </c>
      <c r="G188" s="12">
        <f t="shared" si="11"/>
        <v>-0.011017737750636226</v>
      </c>
    </row>
    <row r="189" spans="1:7" ht="12.75">
      <c r="A189" s="3">
        <v>40016</v>
      </c>
      <c r="B189" s="2">
        <v>111.6</v>
      </c>
      <c r="C189" s="2">
        <v>4493.7</v>
      </c>
      <c r="D189" s="11">
        <f t="shared" si="8"/>
        <v>0</v>
      </c>
      <c r="E189" s="11">
        <f t="shared" si="9"/>
        <v>0.0027855481582147153</v>
      </c>
      <c r="F189" s="12">
        <f t="shared" si="10"/>
        <v>-0.0027855481582147153</v>
      </c>
      <c r="G189" s="12">
        <f t="shared" si="11"/>
        <v>-0.0023120049713182137</v>
      </c>
    </row>
    <row r="190" spans="1:7" ht="12.75">
      <c r="A190" s="3">
        <v>40017</v>
      </c>
      <c r="B190" s="2">
        <v>113.41</v>
      </c>
      <c r="C190" s="2">
        <v>4559.8</v>
      </c>
      <c r="D190" s="11">
        <f t="shared" si="8"/>
        <v>0.016088520880028517</v>
      </c>
      <c r="E190" s="11">
        <f t="shared" si="9"/>
        <v>0.014602347054663494</v>
      </c>
      <c r="F190" s="12">
        <f t="shared" si="10"/>
        <v>0.0014861738253650232</v>
      </c>
      <c r="G190" s="12">
        <f t="shared" si="11"/>
        <v>0.003968572824657818</v>
      </c>
    </row>
    <row r="191" spans="1:7" ht="12.75">
      <c r="A191" s="3">
        <v>40018</v>
      </c>
      <c r="B191" s="2">
        <v>115.2</v>
      </c>
      <c r="C191" s="2">
        <v>4576.6</v>
      </c>
      <c r="D191" s="11">
        <f t="shared" si="8"/>
        <v>0.015660177434551784</v>
      </c>
      <c r="E191" s="11">
        <f t="shared" si="9"/>
        <v>0.00367760144797708</v>
      </c>
      <c r="F191" s="12">
        <f t="shared" si="10"/>
        <v>0.011982575986574704</v>
      </c>
      <c r="G191" s="12">
        <f t="shared" si="11"/>
        <v>0.012607768232730809</v>
      </c>
    </row>
    <row r="192" spans="1:7" ht="12.75">
      <c r="A192" s="3">
        <v>40021</v>
      </c>
      <c r="B192" s="2">
        <v>112.07</v>
      </c>
      <c r="C192" s="2">
        <v>4586.1</v>
      </c>
      <c r="D192" s="11">
        <f t="shared" si="8"/>
        <v>-0.027546072197854328</v>
      </c>
      <c r="E192" s="11">
        <f t="shared" si="9"/>
        <v>0.002073625329674514</v>
      </c>
      <c r="F192" s="12">
        <f t="shared" si="10"/>
        <v>-0.02961969752752884</v>
      </c>
      <c r="G192" s="12">
        <f t="shared" si="11"/>
        <v>-0.029267181221484175</v>
      </c>
    </row>
    <row r="193" spans="1:7" ht="12.75">
      <c r="A193" s="3">
        <v>40022</v>
      </c>
      <c r="B193" s="2">
        <v>112.1</v>
      </c>
      <c r="C193" s="2">
        <v>4528.8</v>
      </c>
      <c r="D193" s="11">
        <f t="shared" si="8"/>
        <v>0.0002676540141775101</v>
      </c>
      <c r="E193" s="11">
        <f t="shared" si="9"/>
        <v>-0.012572985952647997</v>
      </c>
      <c r="F193" s="12">
        <f t="shared" si="10"/>
        <v>0.012840639966825508</v>
      </c>
      <c r="G193" s="12">
        <f t="shared" si="11"/>
        <v>0.010703232354875348</v>
      </c>
    </row>
    <row r="194" spans="1:7" ht="12.75">
      <c r="A194" s="3">
        <v>40023</v>
      </c>
      <c r="B194" s="2">
        <v>112.7</v>
      </c>
      <c r="C194" s="2">
        <v>4547.5</v>
      </c>
      <c r="D194" s="11">
        <f t="shared" si="8"/>
        <v>0.0053380909676163995</v>
      </c>
      <c r="E194" s="11">
        <f t="shared" si="9"/>
        <v>0.004120627669827033</v>
      </c>
      <c r="F194" s="12">
        <f t="shared" si="10"/>
        <v>0.0012174632977893663</v>
      </c>
      <c r="G194" s="12">
        <f t="shared" si="11"/>
        <v>0.0019179700016599623</v>
      </c>
    </row>
    <row r="195" spans="1:7" ht="12.75">
      <c r="A195" s="3">
        <v>40024</v>
      </c>
      <c r="B195" s="2">
        <v>126.9</v>
      </c>
      <c r="C195" s="2">
        <v>4631.6</v>
      </c>
      <c r="D195" s="11">
        <f t="shared" si="8"/>
        <v>0.11866995367461146</v>
      </c>
      <c r="E195" s="11">
        <f t="shared" si="9"/>
        <v>0.01832474934584069</v>
      </c>
      <c r="F195" s="12">
        <f t="shared" si="10"/>
        <v>0.10034520432877077</v>
      </c>
      <c r="G195" s="12">
        <f t="shared" si="11"/>
        <v>0.10346041171756369</v>
      </c>
    </row>
    <row r="196" spans="1:7" ht="12.75">
      <c r="A196" s="3">
        <v>40025</v>
      </c>
      <c r="B196" s="2">
        <v>126.65</v>
      </c>
      <c r="C196" s="2">
        <v>4608.4</v>
      </c>
      <c r="D196" s="11">
        <f t="shared" si="8"/>
        <v>-0.0019719982726576963</v>
      </c>
      <c r="E196" s="11">
        <f t="shared" si="9"/>
        <v>-0.005021655574219646</v>
      </c>
      <c r="F196" s="12">
        <f t="shared" si="10"/>
        <v>0.0030496573015619493</v>
      </c>
      <c r="G196" s="12">
        <f t="shared" si="11"/>
        <v>0.0021959758539446092</v>
      </c>
    </row>
    <row r="197" spans="1:7" ht="12.75">
      <c r="A197" s="3">
        <v>40028</v>
      </c>
      <c r="B197" s="2">
        <v>125.35</v>
      </c>
      <c r="C197" s="2">
        <v>4682.5</v>
      </c>
      <c r="D197" s="11">
        <f t="shared" si="8"/>
        <v>-0.0103175518433819</v>
      </c>
      <c r="E197" s="11">
        <f t="shared" si="9"/>
        <v>0.015951430154345216</v>
      </c>
      <c r="F197" s="12">
        <f t="shared" si="10"/>
        <v>-0.026268981997727116</v>
      </c>
      <c r="G197" s="12">
        <f t="shared" si="11"/>
        <v>-0.02355723887148843</v>
      </c>
    </row>
    <row r="198" spans="1:7" ht="12.75">
      <c r="A198" s="3">
        <v>40029</v>
      </c>
      <c r="B198" s="2">
        <v>126.75</v>
      </c>
      <c r="C198" s="2">
        <v>4671.4</v>
      </c>
      <c r="D198" s="11">
        <f t="shared" si="8"/>
        <v>0.01110681786699011</v>
      </c>
      <c r="E198" s="11">
        <f t="shared" si="9"/>
        <v>-0.0023733427148673707</v>
      </c>
      <c r="F198" s="12">
        <f t="shared" si="10"/>
        <v>0.01348016058185748</v>
      </c>
      <c r="G198" s="12">
        <f t="shared" si="11"/>
        <v>0.013076692320330027</v>
      </c>
    </row>
    <row r="199" spans="1:7" ht="12.75">
      <c r="A199" s="3">
        <v>40030</v>
      </c>
      <c r="B199" s="2">
        <v>128.85</v>
      </c>
      <c r="C199" s="2">
        <v>4647.1</v>
      </c>
      <c r="D199" s="11">
        <f aca="true" t="shared" si="12" ref="D199:D262">LN(B199/B198)</f>
        <v>0.016432294627081432</v>
      </c>
      <c r="E199" s="11">
        <f aca="true" t="shared" si="13" ref="E199:E262">LN(C199/C198)</f>
        <v>-0.005215443490196344</v>
      </c>
      <c r="F199" s="12">
        <f aca="true" t="shared" si="14" ref="F199:F262">D199-E199</f>
        <v>0.021647738117277777</v>
      </c>
      <c r="G199" s="12">
        <f aca="true" t="shared" si="15" ref="G199:G262">D199-0.83*E199</f>
        <v>0.020761112723944396</v>
      </c>
    </row>
    <row r="200" spans="1:7" ht="12.75">
      <c r="A200" s="3">
        <v>40031</v>
      </c>
      <c r="B200" s="2">
        <v>129.24</v>
      </c>
      <c r="C200" s="2">
        <v>4690.5</v>
      </c>
      <c r="D200" s="11">
        <f t="shared" si="12"/>
        <v>0.00302220385792358</v>
      </c>
      <c r="E200" s="11">
        <f t="shared" si="13"/>
        <v>0.009295817452825726</v>
      </c>
      <c r="F200" s="12">
        <f t="shared" si="14"/>
        <v>-0.006273613594902146</v>
      </c>
      <c r="G200" s="12">
        <f t="shared" si="15"/>
        <v>-0.004693324627921772</v>
      </c>
    </row>
    <row r="201" spans="1:7" ht="12.75">
      <c r="A201" s="3">
        <v>40032</v>
      </c>
      <c r="B201" s="2">
        <v>131.45</v>
      </c>
      <c r="C201" s="2">
        <v>4731.6</v>
      </c>
      <c r="D201" s="11">
        <f t="shared" si="12"/>
        <v>0.016955410219592626</v>
      </c>
      <c r="E201" s="11">
        <f t="shared" si="13"/>
        <v>0.008724225105576154</v>
      </c>
      <c r="F201" s="12">
        <f t="shared" si="14"/>
        <v>0.008231185114016472</v>
      </c>
      <c r="G201" s="12">
        <f t="shared" si="15"/>
        <v>0.009714303381964419</v>
      </c>
    </row>
    <row r="202" spans="1:7" ht="12.75">
      <c r="A202" s="3">
        <v>40035</v>
      </c>
      <c r="B202" s="2">
        <v>134.5</v>
      </c>
      <c r="C202" s="2">
        <v>4722.2</v>
      </c>
      <c r="D202" s="11">
        <f t="shared" si="12"/>
        <v>0.02293764786600377</v>
      </c>
      <c r="E202" s="11">
        <f t="shared" si="13"/>
        <v>-0.001988618988718715</v>
      </c>
      <c r="F202" s="12">
        <f t="shared" si="14"/>
        <v>0.024926266854722486</v>
      </c>
      <c r="G202" s="12">
        <f t="shared" si="15"/>
        <v>0.024588201626640303</v>
      </c>
    </row>
    <row r="203" spans="1:7" ht="12.75">
      <c r="A203" s="3">
        <v>40036</v>
      </c>
      <c r="B203" s="2">
        <v>134.65</v>
      </c>
      <c r="C203" s="2">
        <v>4671.3</v>
      </c>
      <c r="D203" s="11">
        <f t="shared" si="12"/>
        <v>0.0011146202157142663</v>
      </c>
      <c r="E203" s="11">
        <f t="shared" si="13"/>
        <v>-0.010837387167374445</v>
      </c>
      <c r="F203" s="12">
        <f t="shared" si="14"/>
        <v>0.01195200738308871</v>
      </c>
      <c r="G203" s="12">
        <f t="shared" si="15"/>
        <v>0.010109651564635055</v>
      </c>
    </row>
    <row r="204" spans="1:7" ht="12.75">
      <c r="A204" s="3">
        <v>40037</v>
      </c>
      <c r="B204" s="2">
        <v>135</v>
      </c>
      <c r="C204" s="2">
        <v>4716.8</v>
      </c>
      <c r="D204" s="11">
        <f t="shared" si="12"/>
        <v>0.0025959591808214985</v>
      </c>
      <c r="E204" s="11">
        <f t="shared" si="13"/>
        <v>0.00969319803947402</v>
      </c>
      <c r="F204" s="12">
        <f t="shared" si="14"/>
        <v>-0.007097238858652521</v>
      </c>
      <c r="G204" s="12">
        <f t="shared" si="15"/>
        <v>-0.005449395191941937</v>
      </c>
    </row>
    <row r="205" spans="1:7" ht="12.75">
      <c r="A205" s="3">
        <v>40038</v>
      </c>
      <c r="B205" s="2">
        <v>133</v>
      </c>
      <c r="C205" s="2">
        <v>4755.5</v>
      </c>
      <c r="D205" s="11">
        <f t="shared" si="12"/>
        <v>-0.014925650216675706</v>
      </c>
      <c r="E205" s="11">
        <f t="shared" si="13"/>
        <v>0.008171239367477314</v>
      </c>
      <c r="F205" s="12">
        <f t="shared" si="14"/>
        <v>-0.02309688958415302</v>
      </c>
      <c r="G205" s="12">
        <f t="shared" si="15"/>
        <v>-0.021707778891681878</v>
      </c>
    </row>
    <row r="206" spans="1:7" ht="12.75">
      <c r="A206" s="3">
        <v>40039</v>
      </c>
      <c r="B206" s="2">
        <v>134.2</v>
      </c>
      <c r="C206" s="2">
        <v>4714</v>
      </c>
      <c r="D206" s="11">
        <f t="shared" si="12"/>
        <v>0.008982096315827586</v>
      </c>
      <c r="E206" s="11">
        <f t="shared" si="13"/>
        <v>-0.008765038426363767</v>
      </c>
      <c r="F206" s="12">
        <f t="shared" si="14"/>
        <v>0.017747134742191355</v>
      </c>
      <c r="G206" s="12">
        <f t="shared" si="15"/>
        <v>0.01625707820970951</v>
      </c>
    </row>
    <row r="207" spans="1:7" ht="12.75">
      <c r="A207" s="3">
        <v>40042</v>
      </c>
      <c r="B207" s="2">
        <v>132.8</v>
      </c>
      <c r="C207" s="2">
        <v>4645</v>
      </c>
      <c r="D207" s="11">
        <f t="shared" si="12"/>
        <v>-0.010486987495247738</v>
      </c>
      <c r="E207" s="11">
        <f t="shared" si="13"/>
        <v>-0.014745432248137534</v>
      </c>
      <c r="F207" s="12">
        <f t="shared" si="14"/>
        <v>0.004258444752889796</v>
      </c>
      <c r="G207" s="12">
        <f t="shared" si="15"/>
        <v>0.001751721270706415</v>
      </c>
    </row>
    <row r="208" spans="1:7" ht="12.75">
      <c r="A208" s="3">
        <v>40043</v>
      </c>
      <c r="B208" s="2">
        <v>134.2</v>
      </c>
      <c r="C208" s="2">
        <v>4685.8</v>
      </c>
      <c r="D208" s="11">
        <f t="shared" si="12"/>
        <v>0.010486987495247851</v>
      </c>
      <c r="E208" s="11">
        <f t="shared" si="13"/>
        <v>0.008745286584600732</v>
      </c>
      <c r="F208" s="12">
        <f t="shared" si="14"/>
        <v>0.001741700910647119</v>
      </c>
      <c r="G208" s="12">
        <f t="shared" si="15"/>
        <v>0.003228399630029244</v>
      </c>
    </row>
    <row r="209" spans="1:7" ht="12.75">
      <c r="A209" s="3">
        <v>40044</v>
      </c>
      <c r="B209" s="2">
        <v>131.95</v>
      </c>
      <c r="C209" s="2">
        <v>4689.7</v>
      </c>
      <c r="D209" s="11">
        <f t="shared" si="12"/>
        <v>-0.016908161588248326</v>
      </c>
      <c r="E209" s="11">
        <f t="shared" si="13"/>
        <v>0.0008319556770195919</v>
      </c>
      <c r="F209" s="12">
        <f t="shared" si="14"/>
        <v>-0.01774011726526792</v>
      </c>
      <c r="G209" s="12">
        <f t="shared" si="15"/>
        <v>-0.017598684800174586</v>
      </c>
    </row>
    <row r="210" spans="1:7" ht="12.75">
      <c r="A210" s="3">
        <v>40045</v>
      </c>
      <c r="B210" s="2">
        <v>135.35</v>
      </c>
      <c r="C210" s="2">
        <v>4756.6</v>
      </c>
      <c r="D210" s="11">
        <f t="shared" si="12"/>
        <v>0.025440953110977167</v>
      </c>
      <c r="E210" s="11">
        <f t="shared" si="13"/>
        <v>0.014164512778037885</v>
      </c>
      <c r="F210" s="12">
        <f t="shared" si="14"/>
        <v>0.011276440332939282</v>
      </c>
      <c r="G210" s="12">
        <f t="shared" si="15"/>
        <v>0.013684407505205724</v>
      </c>
    </row>
    <row r="211" spans="1:7" ht="12.75">
      <c r="A211" s="3">
        <v>40046</v>
      </c>
      <c r="B211" s="2">
        <v>138.8</v>
      </c>
      <c r="C211" s="2">
        <v>4850.9</v>
      </c>
      <c r="D211" s="11">
        <f t="shared" si="12"/>
        <v>0.025170032012394084</v>
      </c>
      <c r="E211" s="11">
        <f t="shared" si="13"/>
        <v>0.019631127438813123</v>
      </c>
      <c r="F211" s="12">
        <f t="shared" si="14"/>
        <v>0.005538904573580961</v>
      </c>
      <c r="G211" s="12">
        <f t="shared" si="15"/>
        <v>0.008876196238179195</v>
      </c>
    </row>
    <row r="212" spans="1:7" ht="12.75">
      <c r="A212" s="3">
        <v>40049</v>
      </c>
      <c r="B212" s="2">
        <v>139.45</v>
      </c>
      <c r="C212" s="2">
        <v>4896.2</v>
      </c>
      <c r="D212" s="11">
        <f t="shared" si="12"/>
        <v>0.004672066000793665</v>
      </c>
      <c r="E212" s="11">
        <f t="shared" si="13"/>
        <v>0.009295139304629205</v>
      </c>
      <c r="F212" s="12">
        <f t="shared" si="14"/>
        <v>-0.004623073303835539</v>
      </c>
      <c r="G212" s="12">
        <f t="shared" si="15"/>
        <v>-0.003042899622048574</v>
      </c>
    </row>
    <row r="213" spans="1:7" ht="12.75">
      <c r="A213" s="3">
        <v>40050</v>
      </c>
      <c r="B213" s="2">
        <v>141.45</v>
      </c>
      <c r="C213" s="2">
        <v>4916.8</v>
      </c>
      <c r="D213" s="11">
        <f t="shared" si="12"/>
        <v>0.014240183674078272</v>
      </c>
      <c r="E213" s="11">
        <f t="shared" si="13"/>
        <v>0.004198518345180912</v>
      </c>
      <c r="F213" s="12">
        <f t="shared" si="14"/>
        <v>0.01004166532889736</v>
      </c>
      <c r="G213" s="12">
        <f t="shared" si="15"/>
        <v>0.010755413447578115</v>
      </c>
    </row>
    <row r="214" spans="1:7" ht="12.75">
      <c r="A214" s="3">
        <v>40051</v>
      </c>
      <c r="B214" s="2">
        <v>138.25</v>
      </c>
      <c r="C214" s="2">
        <v>4890.6</v>
      </c>
      <c r="D214" s="11">
        <f t="shared" si="12"/>
        <v>-0.022882657345131896</v>
      </c>
      <c r="E214" s="11">
        <f t="shared" si="13"/>
        <v>-0.005342917047753465</v>
      </c>
      <c r="F214" s="12">
        <f t="shared" si="14"/>
        <v>-0.017539740297378432</v>
      </c>
      <c r="G214" s="12">
        <f t="shared" si="15"/>
        <v>-0.01844803619549652</v>
      </c>
    </row>
    <row r="215" spans="1:7" ht="12.75">
      <c r="A215" s="3">
        <v>40052</v>
      </c>
      <c r="B215" s="2">
        <v>136.6</v>
      </c>
      <c r="C215" s="2">
        <v>4869.4</v>
      </c>
      <c r="D215" s="11">
        <f t="shared" si="12"/>
        <v>-0.012006693265754587</v>
      </c>
      <c r="E215" s="11">
        <f t="shared" si="13"/>
        <v>-0.004344269127400547</v>
      </c>
      <c r="F215" s="12">
        <f t="shared" si="14"/>
        <v>-0.00766242413835404</v>
      </c>
      <c r="G215" s="12">
        <f t="shared" si="15"/>
        <v>-0.008400949890012133</v>
      </c>
    </row>
    <row r="216" spans="1:7" ht="12.75">
      <c r="A216" s="3">
        <v>40053</v>
      </c>
      <c r="B216" s="2">
        <v>138.4</v>
      </c>
      <c r="C216" s="2">
        <v>4908.9</v>
      </c>
      <c r="D216" s="11">
        <f t="shared" si="12"/>
        <v>0.013091096046879639</v>
      </c>
      <c r="E216" s="11">
        <f t="shared" si="13"/>
        <v>0.008079157901893296</v>
      </c>
      <c r="F216" s="12">
        <f t="shared" si="14"/>
        <v>0.005011938144986343</v>
      </c>
      <c r="G216" s="12">
        <f t="shared" si="15"/>
        <v>0.0063853949883082035</v>
      </c>
    </row>
    <row r="217" spans="1:7" ht="12.75">
      <c r="A217" s="3">
        <v>40057</v>
      </c>
      <c r="B217" s="2">
        <v>135.85</v>
      </c>
      <c r="C217" s="2">
        <v>4819.7</v>
      </c>
      <c r="D217" s="11">
        <f t="shared" si="12"/>
        <v>-0.018596707311212518</v>
      </c>
      <c r="E217" s="11">
        <f t="shared" si="13"/>
        <v>-0.018338198659244492</v>
      </c>
      <c r="F217" s="12">
        <f t="shared" si="14"/>
        <v>-0.00025850865196802575</v>
      </c>
      <c r="G217" s="12">
        <f t="shared" si="15"/>
        <v>-0.0033760024240395894</v>
      </c>
    </row>
    <row r="218" spans="1:7" ht="12.75">
      <c r="A218" s="3">
        <v>40058</v>
      </c>
      <c r="B218" s="2">
        <v>130.4</v>
      </c>
      <c r="C218" s="2">
        <v>4817.5</v>
      </c>
      <c r="D218" s="11">
        <f t="shared" si="12"/>
        <v>-0.04094468637980411</v>
      </c>
      <c r="E218" s="11">
        <f t="shared" si="13"/>
        <v>-0.00045656415519354927</v>
      </c>
      <c r="F218" s="12">
        <f t="shared" si="14"/>
        <v>-0.04048812222461056</v>
      </c>
      <c r="G218" s="12">
        <f t="shared" si="15"/>
        <v>-0.04056573813099347</v>
      </c>
    </row>
    <row r="219" spans="1:7" ht="12.75">
      <c r="A219" s="3">
        <v>40059</v>
      </c>
      <c r="B219" s="2">
        <v>128</v>
      </c>
      <c r="C219" s="2">
        <v>4796.8</v>
      </c>
      <c r="D219" s="11">
        <f t="shared" si="12"/>
        <v>-0.01857638557293542</v>
      </c>
      <c r="E219" s="11">
        <f t="shared" si="13"/>
        <v>-0.0043060923802428425</v>
      </c>
      <c r="F219" s="12">
        <f t="shared" si="14"/>
        <v>-0.014270293192692577</v>
      </c>
      <c r="G219" s="12">
        <f t="shared" si="15"/>
        <v>-0.015002328897333859</v>
      </c>
    </row>
    <row r="220" spans="1:7" ht="12.75">
      <c r="A220" s="3">
        <v>40060</v>
      </c>
      <c r="B220" s="2">
        <v>128.85</v>
      </c>
      <c r="C220" s="2">
        <v>4851.7</v>
      </c>
      <c r="D220" s="11">
        <f t="shared" si="12"/>
        <v>0.006618673178756859</v>
      </c>
      <c r="E220" s="11">
        <f t="shared" si="13"/>
        <v>0.011380130070973696</v>
      </c>
      <c r="F220" s="12">
        <f t="shared" si="14"/>
        <v>-0.004761456892216837</v>
      </c>
      <c r="G220" s="12">
        <f t="shared" si="15"/>
        <v>-0.0028268347801513076</v>
      </c>
    </row>
    <row r="221" spans="1:7" ht="12.75">
      <c r="A221" s="3">
        <v>40063</v>
      </c>
      <c r="B221" s="2">
        <v>132.75</v>
      </c>
      <c r="C221" s="2">
        <v>4933.2</v>
      </c>
      <c r="D221" s="11">
        <f t="shared" si="12"/>
        <v>0.02981872302367424</v>
      </c>
      <c r="E221" s="11">
        <f t="shared" si="13"/>
        <v>0.01665870571258078</v>
      </c>
      <c r="F221" s="12">
        <f t="shared" si="14"/>
        <v>0.013160017311093463</v>
      </c>
      <c r="G221" s="12">
        <f t="shared" si="15"/>
        <v>0.015991997282232197</v>
      </c>
    </row>
    <row r="222" spans="1:7" ht="12.75">
      <c r="A222" s="3">
        <v>40064</v>
      </c>
      <c r="B222" s="2">
        <v>131.9</v>
      </c>
      <c r="C222" s="2">
        <v>4947.3</v>
      </c>
      <c r="D222" s="11">
        <f t="shared" si="12"/>
        <v>-0.006423600398779211</v>
      </c>
      <c r="E222" s="11">
        <f t="shared" si="13"/>
        <v>0.002854108511000991</v>
      </c>
      <c r="F222" s="12">
        <f t="shared" si="14"/>
        <v>-0.009277708909780202</v>
      </c>
      <c r="G222" s="12">
        <f t="shared" si="15"/>
        <v>-0.008792510462910033</v>
      </c>
    </row>
    <row r="223" spans="1:7" ht="12.75">
      <c r="A223" s="3">
        <v>40065</v>
      </c>
      <c r="B223" s="2">
        <v>134.4</v>
      </c>
      <c r="C223" s="2">
        <v>5004.3</v>
      </c>
      <c r="D223" s="11">
        <f t="shared" si="12"/>
        <v>0.018776368365780324</v>
      </c>
      <c r="E223" s="11">
        <f t="shared" si="13"/>
        <v>0.011455569625285279</v>
      </c>
      <c r="F223" s="12">
        <f t="shared" si="14"/>
        <v>0.007320798740495045</v>
      </c>
      <c r="G223" s="12">
        <f t="shared" si="15"/>
        <v>0.009268245576793543</v>
      </c>
    </row>
    <row r="224" spans="1:7" ht="12.75">
      <c r="A224" s="3">
        <v>40066</v>
      </c>
      <c r="B224" s="2">
        <v>131.7</v>
      </c>
      <c r="C224" s="2">
        <v>4987.7</v>
      </c>
      <c r="D224" s="11">
        <f t="shared" si="12"/>
        <v>-0.020293819339813907</v>
      </c>
      <c r="E224" s="11">
        <f t="shared" si="13"/>
        <v>-0.0033226611833676056</v>
      </c>
      <c r="F224" s="12">
        <f t="shared" si="14"/>
        <v>-0.0169711581564463</v>
      </c>
      <c r="G224" s="12">
        <f t="shared" si="15"/>
        <v>-0.017536010557618796</v>
      </c>
    </row>
    <row r="225" spans="1:7" ht="12.75">
      <c r="A225" s="3">
        <v>40067</v>
      </c>
      <c r="B225" s="2">
        <v>129.55</v>
      </c>
      <c r="C225" s="2">
        <v>5011.5</v>
      </c>
      <c r="D225" s="11">
        <f t="shared" si="12"/>
        <v>-0.016459701741116155</v>
      </c>
      <c r="E225" s="11">
        <f t="shared" si="13"/>
        <v>0.004760389820169021</v>
      </c>
      <c r="F225" s="12">
        <f t="shared" si="14"/>
        <v>-0.021220091561285175</v>
      </c>
      <c r="G225" s="12">
        <f t="shared" si="15"/>
        <v>-0.020410825291856442</v>
      </c>
    </row>
    <row r="226" spans="1:7" ht="12.75">
      <c r="A226" s="3">
        <v>40070</v>
      </c>
      <c r="B226" s="2">
        <v>129.8</v>
      </c>
      <c r="C226" s="2">
        <v>5018.9</v>
      </c>
      <c r="D226" s="11">
        <f t="shared" si="12"/>
        <v>0.0019278972618707207</v>
      </c>
      <c r="E226" s="11">
        <f t="shared" si="13"/>
        <v>0.0014755147038147706</v>
      </c>
      <c r="F226" s="12">
        <f t="shared" si="14"/>
        <v>0.00045238255805595006</v>
      </c>
      <c r="G226" s="12">
        <f t="shared" si="15"/>
        <v>0.0007032200577044611</v>
      </c>
    </row>
    <row r="227" spans="1:7" ht="12.75">
      <c r="A227" s="3">
        <v>40071</v>
      </c>
      <c r="B227" s="2">
        <v>135.5</v>
      </c>
      <c r="C227" s="2">
        <v>5042.1</v>
      </c>
      <c r="D227" s="11">
        <f t="shared" si="12"/>
        <v>0.0429768360497659</v>
      </c>
      <c r="E227" s="11">
        <f t="shared" si="13"/>
        <v>0.004611875781894938</v>
      </c>
      <c r="F227" s="12">
        <f t="shared" si="14"/>
        <v>0.03836496026787096</v>
      </c>
      <c r="G227" s="12">
        <f t="shared" si="15"/>
        <v>0.0391489791507931</v>
      </c>
    </row>
    <row r="228" spans="1:7" ht="12.75">
      <c r="A228" s="3">
        <v>40072</v>
      </c>
      <c r="B228" s="2">
        <v>137.8</v>
      </c>
      <c r="C228" s="2">
        <v>5124.1</v>
      </c>
      <c r="D228" s="11">
        <f t="shared" si="12"/>
        <v>0.0168317182598026</v>
      </c>
      <c r="E228" s="11">
        <f t="shared" si="13"/>
        <v>0.016132237878682096</v>
      </c>
      <c r="F228" s="12">
        <f t="shared" si="14"/>
        <v>0.0006994803811205021</v>
      </c>
      <c r="G228" s="12">
        <f t="shared" si="15"/>
        <v>0.00344196082049646</v>
      </c>
    </row>
    <row r="229" spans="1:7" ht="12.75">
      <c r="A229" s="3">
        <v>40073</v>
      </c>
      <c r="B229" s="2">
        <v>139.3</v>
      </c>
      <c r="C229" s="2">
        <v>5164</v>
      </c>
      <c r="D229" s="11">
        <f t="shared" si="12"/>
        <v>0.010826522206201894</v>
      </c>
      <c r="E229" s="11">
        <f t="shared" si="13"/>
        <v>0.00775657313722035</v>
      </c>
      <c r="F229" s="12">
        <f t="shared" si="14"/>
        <v>0.003069949068981544</v>
      </c>
      <c r="G229" s="12">
        <f t="shared" si="15"/>
        <v>0.004388566502309004</v>
      </c>
    </row>
    <row r="230" spans="1:7" ht="12.75">
      <c r="A230" s="3">
        <v>40074</v>
      </c>
      <c r="B230" s="2">
        <v>139.45</v>
      </c>
      <c r="C230" s="2">
        <v>5172.9</v>
      </c>
      <c r="D230" s="11">
        <f t="shared" si="12"/>
        <v>0.001076233287737829</v>
      </c>
      <c r="E230" s="11">
        <f t="shared" si="13"/>
        <v>0.0017219867076623584</v>
      </c>
      <c r="F230" s="12">
        <f t="shared" si="14"/>
        <v>-0.0006457534199245294</v>
      </c>
      <c r="G230" s="12">
        <f t="shared" si="15"/>
        <v>-0.0003530156796219283</v>
      </c>
    </row>
    <row r="231" spans="1:7" ht="12.75">
      <c r="A231" s="3">
        <v>40077</v>
      </c>
      <c r="B231" s="2">
        <v>138.5</v>
      </c>
      <c r="C231" s="2">
        <v>5134.4</v>
      </c>
      <c r="D231" s="11">
        <f t="shared" si="12"/>
        <v>-0.006835788446104688</v>
      </c>
      <c r="E231" s="11">
        <f t="shared" si="13"/>
        <v>-0.00747046831860323</v>
      </c>
      <c r="F231" s="12">
        <f t="shared" si="14"/>
        <v>0.0006346798724985421</v>
      </c>
      <c r="G231" s="12">
        <f t="shared" si="15"/>
        <v>-0.0006352997416640069</v>
      </c>
    </row>
    <row r="232" spans="1:7" ht="12.75">
      <c r="A232" s="3">
        <v>40078</v>
      </c>
      <c r="B232" s="2">
        <v>138.5</v>
      </c>
      <c r="C232" s="2">
        <v>5142.6</v>
      </c>
      <c r="D232" s="11">
        <f t="shared" si="12"/>
        <v>0</v>
      </c>
      <c r="E232" s="11">
        <f t="shared" si="13"/>
        <v>0.001595796777299801</v>
      </c>
      <c r="F232" s="12">
        <f t="shared" si="14"/>
        <v>-0.001595796777299801</v>
      </c>
      <c r="G232" s="12">
        <f t="shared" si="15"/>
        <v>-0.0013245113251588348</v>
      </c>
    </row>
    <row r="233" spans="1:7" ht="12.75">
      <c r="A233" s="3">
        <v>40079</v>
      </c>
      <c r="B233" s="2">
        <v>135.88</v>
      </c>
      <c r="C233" s="2">
        <v>5139.4</v>
      </c>
      <c r="D233" s="11">
        <f t="shared" si="12"/>
        <v>-0.019098182335010025</v>
      </c>
      <c r="E233" s="11">
        <f t="shared" si="13"/>
        <v>-0.0006224470148449682</v>
      </c>
      <c r="F233" s="12">
        <f t="shared" si="14"/>
        <v>-0.018475735320165058</v>
      </c>
      <c r="G233" s="12">
        <f t="shared" si="15"/>
        <v>-0.018581551312688703</v>
      </c>
    </row>
    <row r="234" spans="1:7" ht="12.75">
      <c r="A234" s="3">
        <v>40080</v>
      </c>
      <c r="B234" s="2">
        <v>133.4</v>
      </c>
      <c r="C234" s="2">
        <v>5079.3</v>
      </c>
      <c r="D234" s="11">
        <f t="shared" si="12"/>
        <v>-0.018420009810859717</v>
      </c>
      <c r="E234" s="11">
        <f t="shared" si="13"/>
        <v>-0.011762884315751333</v>
      </c>
      <c r="F234" s="12">
        <f t="shared" si="14"/>
        <v>-0.006657125495108385</v>
      </c>
      <c r="G234" s="12">
        <f t="shared" si="15"/>
        <v>-0.008656815828786111</v>
      </c>
    </row>
    <row r="235" spans="1:7" ht="12.75">
      <c r="A235" s="3">
        <v>40081</v>
      </c>
      <c r="B235" s="2">
        <v>132.2</v>
      </c>
      <c r="C235" s="2">
        <v>5082.2</v>
      </c>
      <c r="D235" s="11">
        <f t="shared" si="12"/>
        <v>-0.009036206063937558</v>
      </c>
      <c r="E235" s="11">
        <f t="shared" si="13"/>
        <v>0.0005707818882513634</v>
      </c>
      <c r="F235" s="12">
        <f t="shared" si="14"/>
        <v>-0.009606987952188922</v>
      </c>
      <c r="G235" s="12">
        <f t="shared" si="15"/>
        <v>-0.00950995503118619</v>
      </c>
    </row>
    <row r="236" spans="1:7" ht="12.75">
      <c r="A236" s="3">
        <v>40084</v>
      </c>
      <c r="B236" s="2">
        <v>130.65</v>
      </c>
      <c r="C236" s="2">
        <v>5165.7</v>
      </c>
      <c r="D236" s="11">
        <f t="shared" si="12"/>
        <v>-0.01179393545096431</v>
      </c>
      <c r="E236" s="11">
        <f t="shared" si="13"/>
        <v>0.016296382269702626</v>
      </c>
      <c r="F236" s="12">
        <f t="shared" si="14"/>
        <v>-0.028090317720666936</v>
      </c>
      <c r="G236" s="12">
        <f t="shared" si="15"/>
        <v>-0.025319932734817488</v>
      </c>
    </row>
    <row r="237" spans="1:7" ht="12.75">
      <c r="A237" s="3">
        <v>40085</v>
      </c>
      <c r="B237" s="2">
        <v>130.76</v>
      </c>
      <c r="C237" s="2">
        <v>5159.7</v>
      </c>
      <c r="D237" s="11">
        <f t="shared" si="12"/>
        <v>0.0008415898893882317</v>
      </c>
      <c r="E237" s="11">
        <f t="shared" si="13"/>
        <v>-0.0011621827096934202</v>
      </c>
      <c r="F237" s="12">
        <f t="shared" si="14"/>
        <v>0.002003772599081652</v>
      </c>
      <c r="G237" s="12">
        <f t="shared" si="15"/>
        <v>0.0018062015384337706</v>
      </c>
    </row>
    <row r="238" spans="1:7" ht="12.75">
      <c r="A238" s="3">
        <v>40086</v>
      </c>
      <c r="B238" s="2">
        <v>131.2</v>
      </c>
      <c r="C238" s="2">
        <v>5133.9</v>
      </c>
      <c r="D238" s="11">
        <f t="shared" si="12"/>
        <v>0.003359294653978888</v>
      </c>
      <c r="E238" s="11">
        <f t="shared" si="13"/>
        <v>-0.00501283399904065</v>
      </c>
      <c r="F238" s="12">
        <f t="shared" si="14"/>
        <v>0.008372128653019537</v>
      </c>
      <c r="G238" s="12">
        <f t="shared" si="15"/>
        <v>0.007519946873182627</v>
      </c>
    </row>
    <row r="239" spans="1:7" ht="12.75">
      <c r="A239" s="3">
        <v>40087</v>
      </c>
      <c r="B239" s="2">
        <v>130.1</v>
      </c>
      <c r="C239" s="2">
        <v>5047.8</v>
      </c>
      <c r="D239" s="11">
        <f t="shared" si="12"/>
        <v>-0.008419490991529</v>
      </c>
      <c r="E239" s="11">
        <f t="shared" si="13"/>
        <v>-0.016913099466692755</v>
      </c>
      <c r="F239" s="12">
        <f t="shared" si="14"/>
        <v>0.008493608475163755</v>
      </c>
      <c r="G239" s="12">
        <f t="shared" si="15"/>
        <v>0.0056183815658259854</v>
      </c>
    </row>
    <row r="240" spans="1:7" ht="12.75">
      <c r="A240" s="3">
        <v>40088</v>
      </c>
      <c r="B240" s="2">
        <v>128.77</v>
      </c>
      <c r="C240" s="2">
        <v>4988.7</v>
      </c>
      <c r="D240" s="11">
        <f t="shared" si="12"/>
        <v>-0.010275518232767015</v>
      </c>
      <c r="E240" s="11">
        <f t="shared" si="13"/>
        <v>-0.011777150022844532</v>
      </c>
      <c r="F240" s="12">
        <f t="shared" si="14"/>
        <v>0.001501631790077517</v>
      </c>
      <c r="G240" s="12">
        <f t="shared" si="15"/>
        <v>-0.0005004837138060537</v>
      </c>
    </row>
    <row r="241" spans="1:7" ht="12.75">
      <c r="A241" s="3">
        <v>40091</v>
      </c>
      <c r="B241" s="2">
        <v>129.8</v>
      </c>
      <c r="C241" s="2">
        <v>5024.3</v>
      </c>
      <c r="D241" s="11">
        <f t="shared" si="12"/>
        <v>0.007966936984297122</v>
      </c>
      <c r="E241" s="11">
        <f t="shared" si="13"/>
        <v>0.007110785979079756</v>
      </c>
      <c r="F241" s="12">
        <f t="shared" si="14"/>
        <v>0.0008561510052173659</v>
      </c>
      <c r="G241" s="12">
        <f t="shared" si="15"/>
        <v>0.0020649846216609247</v>
      </c>
    </row>
    <row r="242" spans="1:7" ht="12.75">
      <c r="A242" s="3">
        <v>40092</v>
      </c>
      <c r="B242" s="2">
        <v>130.8</v>
      </c>
      <c r="C242" s="2">
        <v>5138</v>
      </c>
      <c r="D242" s="11">
        <f t="shared" si="12"/>
        <v>0.007674634753108666</v>
      </c>
      <c r="E242" s="11">
        <f t="shared" si="13"/>
        <v>0.022377757928770805</v>
      </c>
      <c r="F242" s="12">
        <f t="shared" si="14"/>
        <v>-0.01470312317566214</v>
      </c>
      <c r="G242" s="12">
        <f t="shared" si="15"/>
        <v>-0.010898904327771103</v>
      </c>
    </row>
    <row r="243" spans="1:7" ht="12.75">
      <c r="A243" s="3">
        <v>40093</v>
      </c>
      <c r="B243" s="2">
        <v>131.31</v>
      </c>
      <c r="C243" s="2">
        <v>5108.9</v>
      </c>
      <c r="D243" s="11">
        <f t="shared" si="12"/>
        <v>0.003891500847815217</v>
      </c>
      <c r="E243" s="11">
        <f t="shared" si="13"/>
        <v>-0.005679781832606589</v>
      </c>
      <c r="F243" s="12">
        <f t="shared" si="14"/>
        <v>0.009571282680421806</v>
      </c>
      <c r="G243" s="12">
        <f t="shared" si="15"/>
        <v>0.008605719768878686</v>
      </c>
    </row>
    <row r="244" spans="1:7" ht="12.75">
      <c r="A244" s="3">
        <v>40094</v>
      </c>
      <c r="B244" s="2">
        <v>134.8</v>
      </c>
      <c r="C244" s="2">
        <v>5154.6</v>
      </c>
      <c r="D244" s="11">
        <f t="shared" si="12"/>
        <v>0.02623125860729306</v>
      </c>
      <c r="E244" s="11">
        <f t="shared" si="13"/>
        <v>0.008905403034843568</v>
      </c>
      <c r="F244" s="12">
        <f t="shared" si="14"/>
        <v>0.01732585557244949</v>
      </c>
      <c r="G244" s="12">
        <f t="shared" si="15"/>
        <v>0.0188397740883729</v>
      </c>
    </row>
    <row r="245" spans="1:7" ht="12.75">
      <c r="A245" s="3">
        <v>40095</v>
      </c>
      <c r="B245" s="2">
        <v>135.8</v>
      </c>
      <c r="C245" s="2">
        <v>5161.9</v>
      </c>
      <c r="D245" s="11">
        <f t="shared" si="12"/>
        <v>0.007391016646389182</v>
      </c>
      <c r="E245" s="11">
        <f t="shared" si="13"/>
        <v>0.0014152088825433017</v>
      </c>
      <c r="F245" s="12">
        <f t="shared" si="14"/>
        <v>0.00597580776384588</v>
      </c>
      <c r="G245" s="12">
        <f t="shared" si="15"/>
        <v>0.006216393273878242</v>
      </c>
    </row>
    <row r="246" spans="1:7" ht="12.75">
      <c r="A246" s="3">
        <v>40098</v>
      </c>
      <c r="B246" s="2">
        <v>135.3</v>
      </c>
      <c r="C246" s="2">
        <v>5210.2</v>
      </c>
      <c r="D246" s="11">
        <f t="shared" si="12"/>
        <v>-0.003688679947853384</v>
      </c>
      <c r="E246" s="11">
        <f t="shared" si="13"/>
        <v>0.00931351397194484</v>
      </c>
      <c r="F246" s="12">
        <f t="shared" si="14"/>
        <v>-0.013002193919798224</v>
      </c>
      <c r="G246" s="12">
        <f t="shared" si="15"/>
        <v>-0.0114188965445676</v>
      </c>
    </row>
    <row r="247" spans="1:7" ht="12.75">
      <c r="A247" s="3">
        <v>40099</v>
      </c>
      <c r="B247" s="2">
        <v>135.2</v>
      </c>
      <c r="C247" s="2">
        <v>5154.1</v>
      </c>
      <c r="D247" s="11">
        <f t="shared" si="12"/>
        <v>-0.0007393715678788551</v>
      </c>
      <c r="E247" s="11">
        <f t="shared" si="13"/>
        <v>-0.010825728296569432</v>
      </c>
      <c r="F247" s="12">
        <f t="shared" si="14"/>
        <v>0.010086356728690576</v>
      </c>
      <c r="G247" s="12">
        <f t="shared" si="15"/>
        <v>0.008245982918273772</v>
      </c>
    </row>
    <row r="248" spans="1:7" ht="12.75">
      <c r="A248" s="3">
        <v>40100</v>
      </c>
      <c r="B248" s="2">
        <v>134.3</v>
      </c>
      <c r="C248" s="2">
        <v>5256.1</v>
      </c>
      <c r="D248" s="11">
        <f t="shared" si="12"/>
        <v>-0.006679060079671665</v>
      </c>
      <c r="E248" s="11">
        <f t="shared" si="13"/>
        <v>0.019596792428662517</v>
      </c>
      <c r="F248" s="12">
        <f t="shared" si="14"/>
        <v>-0.026275852508334183</v>
      </c>
      <c r="G248" s="12">
        <f t="shared" si="15"/>
        <v>-0.022944397795461553</v>
      </c>
    </row>
    <row r="249" spans="1:7" ht="12.75">
      <c r="A249" s="3">
        <v>40101</v>
      </c>
      <c r="B249" s="2">
        <v>135.3</v>
      </c>
      <c r="C249" s="2">
        <v>5223</v>
      </c>
      <c r="D249" s="11">
        <f t="shared" si="12"/>
        <v>0.007418431647550414</v>
      </c>
      <c r="E249" s="11">
        <f t="shared" si="13"/>
        <v>-0.006317357422348364</v>
      </c>
      <c r="F249" s="12">
        <f t="shared" si="14"/>
        <v>0.013735789069898778</v>
      </c>
      <c r="G249" s="12">
        <f t="shared" si="15"/>
        <v>0.012661838308099554</v>
      </c>
    </row>
    <row r="250" spans="1:7" ht="12.75">
      <c r="A250" s="3">
        <v>40102</v>
      </c>
      <c r="B250" s="2">
        <v>133.25</v>
      </c>
      <c r="C250" s="2">
        <v>5190.2</v>
      </c>
      <c r="D250" s="11">
        <f t="shared" si="12"/>
        <v>-0.015267472130788533</v>
      </c>
      <c r="E250" s="11">
        <f t="shared" si="13"/>
        <v>-0.006299717373371253</v>
      </c>
      <c r="F250" s="12">
        <f t="shared" si="14"/>
        <v>-0.00896775475741728</v>
      </c>
      <c r="G250" s="12">
        <f t="shared" si="15"/>
        <v>-0.010038706710890393</v>
      </c>
    </row>
    <row r="251" spans="1:7" ht="12.75">
      <c r="A251" s="3">
        <v>40105</v>
      </c>
      <c r="B251" s="2">
        <v>134.2</v>
      </c>
      <c r="C251" s="2">
        <v>5281.5</v>
      </c>
      <c r="D251" s="11">
        <f t="shared" si="12"/>
        <v>0.00710416149162752</v>
      </c>
      <c r="E251" s="11">
        <f t="shared" si="13"/>
        <v>0.017437916200289498</v>
      </c>
      <c r="F251" s="12">
        <f t="shared" si="14"/>
        <v>-0.010333754708661977</v>
      </c>
      <c r="G251" s="12">
        <f t="shared" si="15"/>
        <v>-0.007369308954612763</v>
      </c>
    </row>
    <row r="252" spans="1:7" ht="12.75">
      <c r="A252" s="3">
        <v>40106</v>
      </c>
      <c r="B252" s="2">
        <v>135.7</v>
      </c>
      <c r="C252" s="2">
        <v>5243.4</v>
      </c>
      <c r="D252" s="11">
        <f t="shared" si="12"/>
        <v>0.011115342303242102</v>
      </c>
      <c r="E252" s="11">
        <f t="shared" si="13"/>
        <v>-0.007240005401663398</v>
      </c>
      <c r="F252" s="12">
        <f t="shared" si="14"/>
        <v>0.0183553477049055</v>
      </c>
      <c r="G252" s="12">
        <f t="shared" si="15"/>
        <v>0.017124546786622723</v>
      </c>
    </row>
    <row r="253" spans="1:7" ht="12.75">
      <c r="A253" s="3">
        <v>40107</v>
      </c>
      <c r="B253" s="2">
        <v>137.7</v>
      </c>
      <c r="C253" s="2">
        <v>5257.9</v>
      </c>
      <c r="D253" s="11">
        <f t="shared" si="12"/>
        <v>0.014630838893785714</v>
      </c>
      <c r="E253" s="11">
        <f t="shared" si="13"/>
        <v>0.002761564609150849</v>
      </c>
      <c r="F253" s="12">
        <f t="shared" si="14"/>
        <v>0.011869274284634865</v>
      </c>
      <c r="G253" s="12">
        <f t="shared" si="15"/>
        <v>0.012338740268190509</v>
      </c>
    </row>
    <row r="254" spans="1:7" ht="12.75">
      <c r="A254" s="3">
        <v>40108</v>
      </c>
      <c r="B254" s="2">
        <v>139.7</v>
      </c>
      <c r="C254" s="2">
        <v>5207.4</v>
      </c>
      <c r="D254" s="11">
        <f t="shared" si="12"/>
        <v>0.014419860528306945</v>
      </c>
      <c r="E254" s="11">
        <f t="shared" si="13"/>
        <v>-0.009651016592450372</v>
      </c>
      <c r="F254" s="12">
        <f t="shared" si="14"/>
        <v>0.02407087712075732</v>
      </c>
      <c r="G254" s="12">
        <f t="shared" si="15"/>
        <v>0.02243020430004075</v>
      </c>
    </row>
    <row r="255" spans="1:7" ht="12.75">
      <c r="A255" s="3">
        <v>40109</v>
      </c>
      <c r="B255" s="2">
        <v>135.3</v>
      </c>
      <c r="C255" s="2">
        <v>5242.6</v>
      </c>
      <c r="D255" s="11">
        <f t="shared" si="12"/>
        <v>-0.0320027310861736</v>
      </c>
      <c r="E255" s="11">
        <f t="shared" si="13"/>
        <v>0.006736867584758369</v>
      </c>
      <c r="F255" s="12">
        <f t="shared" si="14"/>
        <v>-0.03873959867093197</v>
      </c>
      <c r="G255" s="12">
        <f t="shared" si="15"/>
        <v>-0.03759433118152305</v>
      </c>
    </row>
    <row r="256" spans="1:7" ht="12.75">
      <c r="A256" s="3">
        <v>40112</v>
      </c>
      <c r="B256" s="2">
        <v>134.8</v>
      </c>
      <c r="C256" s="2">
        <v>5191.7</v>
      </c>
      <c r="D256" s="11">
        <f t="shared" si="12"/>
        <v>-0.0037023366985356656</v>
      </c>
      <c r="E256" s="11">
        <f t="shared" si="13"/>
        <v>-0.009756361950333395</v>
      </c>
      <c r="F256" s="12">
        <f t="shared" si="14"/>
        <v>0.00605402525179773</v>
      </c>
      <c r="G256" s="12">
        <f t="shared" si="15"/>
        <v>0.0043954437202410514</v>
      </c>
    </row>
    <row r="257" spans="1:7" ht="12.75">
      <c r="A257" s="3">
        <v>40113</v>
      </c>
      <c r="B257" s="2">
        <v>133.5</v>
      </c>
      <c r="C257" s="2">
        <v>5201</v>
      </c>
      <c r="D257" s="11">
        <f t="shared" si="12"/>
        <v>-0.00969072063790258</v>
      </c>
      <c r="E257" s="11">
        <f t="shared" si="13"/>
        <v>0.0017897182603935345</v>
      </c>
      <c r="F257" s="12">
        <f t="shared" si="14"/>
        <v>-0.011480438898296114</v>
      </c>
      <c r="G257" s="12">
        <f t="shared" si="15"/>
        <v>-0.011176186794029213</v>
      </c>
    </row>
    <row r="258" spans="1:7" ht="12.75">
      <c r="A258" s="3">
        <v>40114</v>
      </c>
      <c r="B258" s="2">
        <v>133.4</v>
      </c>
      <c r="C258" s="2">
        <v>5080.4</v>
      </c>
      <c r="D258" s="11">
        <f t="shared" si="12"/>
        <v>-0.0007493443587808343</v>
      </c>
      <c r="E258" s="11">
        <f t="shared" si="13"/>
        <v>-0.02346091614290809</v>
      </c>
      <c r="F258" s="12">
        <f t="shared" si="14"/>
        <v>0.022711571784127256</v>
      </c>
      <c r="G258" s="12">
        <f t="shared" si="15"/>
        <v>0.01872321603983288</v>
      </c>
    </row>
    <row r="259" spans="1:7" ht="12.75">
      <c r="A259" s="3">
        <v>40115</v>
      </c>
      <c r="B259" s="2">
        <v>133</v>
      </c>
      <c r="C259" s="2">
        <v>5137.7</v>
      </c>
      <c r="D259" s="11">
        <f t="shared" si="12"/>
        <v>-0.0030030052597696567</v>
      </c>
      <c r="E259" s="11">
        <f t="shared" si="13"/>
        <v>0.011215509856984052</v>
      </c>
      <c r="F259" s="12">
        <f t="shared" si="14"/>
        <v>-0.014218515116753708</v>
      </c>
      <c r="G259" s="12">
        <f t="shared" si="15"/>
        <v>-0.01231187844106642</v>
      </c>
    </row>
    <row r="260" spans="1:7" ht="12.75">
      <c r="A260" s="3">
        <v>40116</v>
      </c>
      <c r="B260" s="2">
        <v>131.3</v>
      </c>
      <c r="C260" s="2">
        <v>5044.5</v>
      </c>
      <c r="D260" s="11">
        <f t="shared" si="12"/>
        <v>-0.012864346913003222</v>
      </c>
      <c r="E260" s="11">
        <f t="shared" si="13"/>
        <v>-0.018306967638714356</v>
      </c>
      <c r="F260" s="12">
        <f t="shared" si="14"/>
        <v>0.005442620725711134</v>
      </c>
      <c r="G260" s="12">
        <f t="shared" si="15"/>
        <v>0.0023304362271296935</v>
      </c>
    </row>
    <row r="261" spans="1:7" ht="12.75">
      <c r="A261" s="3">
        <v>40119</v>
      </c>
      <c r="B261" s="2">
        <v>133.9</v>
      </c>
      <c r="C261" s="2">
        <v>5104.5</v>
      </c>
      <c r="D261" s="11">
        <f t="shared" si="12"/>
        <v>0.019608471388376337</v>
      </c>
      <c r="E261" s="11">
        <f t="shared" si="13"/>
        <v>0.01182396276063612</v>
      </c>
      <c r="F261" s="12">
        <f t="shared" si="14"/>
        <v>0.0077845086277402165</v>
      </c>
      <c r="G261" s="12">
        <f t="shared" si="15"/>
        <v>0.009794582297048358</v>
      </c>
    </row>
    <row r="262" spans="1:7" ht="12.75">
      <c r="A262" s="3">
        <v>40120</v>
      </c>
      <c r="B262" s="2">
        <v>132.3</v>
      </c>
      <c r="C262" s="2">
        <v>5037.2</v>
      </c>
      <c r="D262" s="11">
        <f t="shared" si="12"/>
        <v>-0.012021181576216757</v>
      </c>
      <c r="E262" s="11">
        <f t="shared" si="13"/>
        <v>-0.013272131477378827</v>
      </c>
      <c r="F262" s="12">
        <f t="shared" si="14"/>
        <v>0.0012509499011620698</v>
      </c>
      <c r="G262" s="12">
        <f t="shared" si="15"/>
        <v>-0.0010053124499923311</v>
      </c>
    </row>
    <row r="263" spans="1:7" ht="12.75">
      <c r="A263" s="3">
        <v>40121</v>
      </c>
      <c r="B263" s="2">
        <v>133.6</v>
      </c>
      <c r="C263" s="2">
        <v>5107.9</v>
      </c>
      <c r="D263" s="11">
        <f aca="true" t="shared" si="16" ref="D263:D326">LN(B263/B262)</f>
        <v>0.009778189981635264</v>
      </c>
      <c r="E263" s="11">
        <f aca="true" t="shared" si="17" ref="E263:E326">LN(C263/C262)</f>
        <v>0.013937988695196335</v>
      </c>
      <c r="F263" s="12">
        <f aca="true" t="shared" si="18" ref="F263:F326">D263-E263</f>
        <v>-0.004159798713561071</v>
      </c>
      <c r="G263" s="12">
        <f aca="true" t="shared" si="19" ref="G263:G326">D263-0.83*E263</f>
        <v>-0.0017903406353776928</v>
      </c>
    </row>
    <row r="264" spans="1:7" ht="12.75">
      <c r="A264" s="3">
        <v>40122</v>
      </c>
      <c r="B264" s="2">
        <v>136.9</v>
      </c>
      <c r="C264" s="2">
        <v>5125.6</v>
      </c>
      <c r="D264" s="11">
        <f t="shared" si="16"/>
        <v>0.02440047119185803</v>
      </c>
      <c r="E264" s="11">
        <f t="shared" si="17"/>
        <v>0.0034592304979241192</v>
      </c>
      <c r="F264" s="12">
        <f t="shared" si="18"/>
        <v>0.02094124069393391</v>
      </c>
      <c r="G264" s="12">
        <f t="shared" si="19"/>
        <v>0.02152930987858101</v>
      </c>
    </row>
    <row r="265" spans="1:7" ht="12.75">
      <c r="A265" s="3">
        <v>40123</v>
      </c>
      <c r="B265" s="2">
        <v>137.8</v>
      </c>
      <c r="C265" s="2">
        <v>5142.7</v>
      </c>
      <c r="D265" s="11">
        <f t="shared" si="16"/>
        <v>0.006552626285154984</v>
      </c>
      <c r="E265" s="11">
        <f t="shared" si="17"/>
        <v>0.003330642035735801</v>
      </c>
      <c r="F265" s="12">
        <f t="shared" si="18"/>
        <v>0.0032219842494191826</v>
      </c>
      <c r="G265" s="12">
        <f t="shared" si="19"/>
        <v>0.003788193395494269</v>
      </c>
    </row>
    <row r="266" spans="1:7" ht="12.75">
      <c r="A266" s="3">
        <v>40126</v>
      </c>
      <c r="B266" s="2">
        <v>139</v>
      </c>
      <c r="C266" s="2">
        <v>5235.2</v>
      </c>
      <c r="D266" s="11">
        <f t="shared" si="16"/>
        <v>0.008670574551133577</v>
      </c>
      <c r="E266" s="11">
        <f t="shared" si="17"/>
        <v>0.017826814607825543</v>
      </c>
      <c r="F266" s="12">
        <f t="shared" si="18"/>
        <v>-0.009156240056691967</v>
      </c>
      <c r="G266" s="12">
        <f t="shared" si="19"/>
        <v>-0.006125681573361623</v>
      </c>
    </row>
    <row r="267" spans="1:7" ht="12.75">
      <c r="A267" s="3">
        <v>40127</v>
      </c>
      <c r="B267" s="2">
        <v>139.1</v>
      </c>
      <c r="C267" s="2">
        <v>5230.5</v>
      </c>
      <c r="D267" s="11">
        <f t="shared" si="16"/>
        <v>0.0007191657987054193</v>
      </c>
      <c r="E267" s="11">
        <f t="shared" si="17"/>
        <v>-0.0008981721845576616</v>
      </c>
      <c r="F267" s="12">
        <f t="shared" si="18"/>
        <v>0.001617337983263081</v>
      </c>
      <c r="G267" s="12">
        <f t="shared" si="19"/>
        <v>0.0014646487118882784</v>
      </c>
    </row>
    <row r="268" spans="1:7" ht="12.75">
      <c r="A268" s="3">
        <v>40128</v>
      </c>
      <c r="B268" s="2">
        <v>142</v>
      </c>
      <c r="C268" s="2">
        <v>5266.8</v>
      </c>
      <c r="D268" s="11">
        <f t="shared" si="16"/>
        <v>0.020633958671863448</v>
      </c>
      <c r="E268" s="11">
        <f t="shared" si="17"/>
        <v>0.006916091698373088</v>
      </c>
      <c r="F268" s="12">
        <f t="shared" si="18"/>
        <v>0.01371786697349036</v>
      </c>
      <c r="G268" s="12">
        <f t="shared" si="19"/>
        <v>0.014893602562213785</v>
      </c>
    </row>
    <row r="269" spans="1:7" ht="12.75">
      <c r="A269" s="3">
        <v>40129</v>
      </c>
      <c r="B269" s="2">
        <v>147.2</v>
      </c>
      <c r="C269" s="2">
        <v>5276.5</v>
      </c>
      <c r="D269" s="11">
        <f t="shared" si="16"/>
        <v>0.03596514869351509</v>
      </c>
      <c r="E269" s="11">
        <f t="shared" si="17"/>
        <v>0.001840031628956185</v>
      </c>
      <c r="F269" s="12">
        <f t="shared" si="18"/>
        <v>0.0341251170645589</v>
      </c>
      <c r="G269" s="12">
        <f t="shared" si="19"/>
        <v>0.03443792244148145</v>
      </c>
    </row>
    <row r="270" spans="1:7" ht="12.75">
      <c r="A270" s="3">
        <v>40130</v>
      </c>
      <c r="B270" s="2">
        <v>146.7</v>
      </c>
      <c r="C270" s="2">
        <v>5296.4</v>
      </c>
      <c r="D270" s="11">
        <f t="shared" si="16"/>
        <v>-0.0034025211458398597</v>
      </c>
      <c r="E270" s="11">
        <f t="shared" si="17"/>
        <v>0.003764345354456839</v>
      </c>
      <c r="F270" s="12">
        <f t="shared" si="18"/>
        <v>-0.007166866500296699</v>
      </c>
      <c r="G270" s="12">
        <f t="shared" si="19"/>
        <v>-0.006526927790039036</v>
      </c>
    </row>
    <row r="271" spans="1:7" ht="12.75">
      <c r="A271" s="3">
        <v>40133</v>
      </c>
      <c r="B271" s="2">
        <v>149.6</v>
      </c>
      <c r="C271" s="2">
        <v>5382.7</v>
      </c>
      <c r="D271" s="11">
        <f t="shared" si="16"/>
        <v>0.019575380391440772</v>
      </c>
      <c r="E271" s="11">
        <f t="shared" si="17"/>
        <v>0.016162762537309663</v>
      </c>
      <c r="F271" s="12">
        <f t="shared" si="18"/>
        <v>0.0034126178541311093</v>
      </c>
      <c r="G271" s="12">
        <f t="shared" si="19"/>
        <v>0.006160287485473752</v>
      </c>
    </row>
    <row r="272" spans="1:7" ht="12.75">
      <c r="A272" s="3">
        <v>40134</v>
      </c>
      <c r="B272" s="2">
        <v>147.5</v>
      </c>
      <c r="C272" s="2">
        <v>5345.9</v>
      </c>
      <c r="D272" s="11">
        <f t="shared" si="16"/>
        <v>-0.014136889760502354</v>
      </c>
      <c r="E272" s="11">
        <f t="shared" si="17"/>
        <v>-0.006860195053259625</v>
      </c>
      <c r="F272" s="12">
        <f t="shared" si="18"/>
        <v>-0.007276694707242728</v>
      </c>
      <c r="G272" s="12">
        <f t="shared" si="19"/>
        <v>-0.008442927866296863</v>
      </c>
    </row>
    <row r="273" spans="1:7" ht="12.75">
      <c r="A273" s="3">
        <v>40135</v>
      </c>
      <c r="B273" s="2">
        <v>145.9</v>
      </c>
      <c r="C273" s="2">
        <v>5342.1</v>
      </c>
      <c r="D273" s="11">
        <f t="shared" si="16"/>
        <v>-0.010906720251134493</v>
      </c>
      <c r="E273" s="11">
        <f t="shared" si="17"/>
        <v>-0.0007110778742732513</v>
      </c>
      <c r="F273" s="12">
        <f t="shared" si="18"/>
        <v>-0.010195642376861241</v>
      </c>
      <c r="G273" s="12">
        <f t="shared" si="19"/>
        <v>-0.010316525615487696</v>
      </c>
    </row>
    <row r="274" spans="1:7" ht="12.75">
      <c r="A274" s="3">
        <v>40136</v>
      </c>
      <c r="B274" s="2">
        <v>144.7</v>
      </c>
      <c r="C274" s="2">
        <v>5267.7</v>
      </c>
      <c r="D274" s="11">
        <f t="shared" si="16"/>
        <v>-0.008258821891301862</v>
      </c>
      <c r="E274" s="11">
        <f t="shared" si="17"/>
        <v>-0.014024999441983951</v>
      </c>
      <c r="F274" s="12">
        <f t="shared" si="18"/>
        <v>0.005766177550682089</v>
      </c>
      <c r="G274" s="12">
        <f t="shared" si="19"/>
        <v>0.003381927645544817</v>
      </c>
    </row>
    <row r="275" spans="1:7" ht="12.75">
      <c r="A275" s="3">
        <v>40137</v>
      </c>
      <c r="B275" s="2">
        <v>145.2</v>
      </c>
      <c r="C275" s="2">
        <v>5251.4</v>
      </c>
      <c r="D275" s="11">
        <f t="shared" si="16"/>
        <v>0.003449468753257548</v>
      </c>
      <c r="E275" s="11">
        <f t="shared" si="17"/>
        <v>-0.003099126930294398</v>
      </c>
      <c r="F275" s="12">
        <f t="shared" si="18"/>
        <v>0.006548595683551947</v>
      </c>
      <c r="G275" s="12">
        <f t="shared" si="19"/>
        <v>0.006021744105401898</v>
      </c>
    </row>
    <row r="276" spans="1:7" ht="12.75">
      <c r="A276" s="3">
        <v>40140</v>
      </c>
      <c r="B276" s="2">
        <v>149</v>
      </c>
      <c r="C276" s="2">
        <v>5355.5</v>
      </c>
      <c r="D276" s="11">
        <f t="shared" si="16"/>
        <v>0.025834203554763523</v>
      </c>
      <c r="E276" s="11">
        <f t="shared" si="17"/>
        <v>0.019629362501584185</v>
      </c>
      <c r="F276" s="12">
        <f t="shared" si="18"/>
        <v>0.0062048410531793385</v>
      </c>
      <c r="G276" s="12">
        <f t="shared" si="19"/>
        <v>0.009541832678448652</v>
      </c>
    </row>
    <row r="277" spans="1:7" ht="12.75">
      <c r="A277" s="3">
        <v>40141</v>
      </c>
      <c r="B277" s="2">
        <v>148.3</v>
      </c>
      <c r="C277" s="2">
        <v>5324</v>
      </c>
      <c r="D277" s="11">
        <f t="shared" si="16"/>
        <v>-0.004709056801572645</v>
      </c>
      <c r="E277" s="11">
        <f t="shared" si="17"/>
        <v>-0.005899169689682077</v>
      </c>
      <c r="F277" s="12">
        <f t="shared" si="18"/>
        <v>0.0011901128881094325</v>
      </c>
      <c r="G277" s="12">
        <f t="shared" si="19"/>
        <v>0.0001872540408634788</v>
      </c>
    </row>
    <row r="278" spans="1:7" ht="12.75">
      <c r="A278" s="3">
        <v>40142</v>
      </c>
      <c r="B278" s="2">
        <v>148.1</v>
      </c>
      <c r="C278" s="2">
        <v>5364.8</v>
      </c>
      <c r="D278" s="11">
        <f t="shared" si="16"/>
        <v>-0.001349527870133415</v>
      </c>
      <c r="E278" s="11">
        <f t="shared" si="17"/>
        <v>0.007634196196961954</v>
      </c>
      <c r="F278" s="12">
        <f t="shared" si="18"/>
        <v>-0.00898372406709537</v>
      </c>
      <c r="G278" s="12">
        <f t="shared" si="19"/>
        <v>-0.007685910713611837</v>
      </c>
    </row>
    <row r="279" spans="1:7" ht="12.75">
      <c r="A279" s="3">
        <v>40143</v>
      </c>
      <c r="B279" s="2">
        <v>145.3</v>
      </c>
      <c r="C279" s="2">
        <v>5194.1</v>
      </c>
      <c r="D279" s="11">
        <f t="shared" si="16"/>
        <v>-0.019087150697515737</v>
      </c>
      <c r="E279" s="11">
        <f t="shared" si="17"/>
        <v>-0.0323357306903941</v>
      </c>
      <c r="F279" s="12">
        <f t="shared" si="18"/>
        <v>0.013248579992878366</v>
      </c>
      <c r="G279" s="12">
        <f t="shared" si="19"/>
        <v>0.007751505775511366</v>
      </c>
    </row>
    <row r="280" spans="1:7" ht="12.75">
      <c r="A280" s="3">
        <v>40144</v>
      </c>
      <c r="B280" s="2">
        <v>144.5</v>
      </c>
      <c r="C280" s="2">
        <v>5245.7</v>
      </c>
      <c r="D280" s="11">
        <f t="shared" si="16"/>
        <v>-0.0055210630237504926</v>
      </c>
      <c r="E280" s="11">
        <f t="shared" si="17"/>
        <v>0.009885327342288338</v>
      </c>
      <c r="F280" s="12">
        <f t="shared" si="18"/>
        <v>-0.01540639036603883</v>
      </c>
      <c r="G280" s="12">
        <f t="shared" si="19"/>
        <v>-0.013725884717849812</v>
      </c>
    </row>
    <row r="281" spans="1:7" ht="12.75">
      <c r="A281" s="3">
        <v>40147</v>
      </c>
      <c r="B281" s="2">
        <v>140.2</v>
      </c>
      <c r="C281" s="2">
        <v>5190.7</v>
      </c>
      <c r="D281" s="11">
        <f t="shared" si="16"/>
        <v>-0.030209532951997263</v>
      </c>
      <c r="E281" s="11">
        <f t="shared" si="17"/>
        <v>-0.010540130539554382</v>
      </c>
      <c r="F281" s="12">
        <f t="shared" si="18"/>
        <v>-0.01966940241244288</v>
      </c>
      <c r="G281" s="12">
        <f t="shared" si="19"/>
        <v>-0.021461224604167127</v>
      </c>
    </row>
    <row r="282" spans="1:7" ht="12.75">
      <c r="A282" s="3">
        <v>40148</v>
      </c>
      <c r="B282" s="2">
        <v>142.4</v>
      </c>
      <c r="C282" s="2">
        <v>5312.2</v>
      </c>
      <c r="D282" s="11">
        <f t="shared" si="16"/>
        <v>0.015570024377385878</v>
      </c>
      <c r="E282" s="11">
        <f t="shared" si="17"/>
        <v>0.02313749922560936</v>
      </c>
      <c r="F282" s="12">
        <f t="shared" si="18"/>
        <v>-0.007567474848223482</v>
      </c>
      <c r="G282" s="12">
        <f t="shared" si="19"/>
        <v>-0.0036340999798698884</v>
      </c>
    </row>
    <row r="283" spans="1:7" ht="12.75">
      <c r="A283" s="3">
        <v>40149</v>
      </c>
      <c r="B283" s="2">
        <v>144.6</v>
      </c>
      <c r="C283" s="2">
        <v>5327.4</v>
      </c>
      <c r="D283" s="11">
        <f t="shared" si="16"/>
        <v>0.01533131074678893</v>
      </c>
      <c r="E283" s="11">
        <f t="shared" si="17"/>
        <v>0.0028572522164227025</v>
      </c>
      <c r="F283" s="12">
        <f t="shared" si="18"/>
        <v>0.012474058530366228</v>
      </c>
      <c r="G283" s="12">
        <f t="shared" si="19"/>
        <v>0.012959791407158087</v>
      </c>
    </row>
    <row r="284" spans="1:7" ht="12.75">
      <c r="A284" s="3">
        <v>40150</v>
      </c>
      <c r="B284" s="2">
        <v>142.8</v>
      </c>
      <c r="C284" s="2">
        <v>5313</v>
      </c>
      <c r="D284" s="11">
        <f t="shared" si="16"/>
        <v>-0.012526259819180144</v>
      </c>
      <c r="E284" s="11">
        <f t="shared" si="17"/>
        <v>-0.002706666815392765</v>
      </c>
      <c r="F284" s="12">
        <f t="shared" si="18"/>
        <v>-0.009819593003787378</v>
      </c>
      <c r="G284" s="12">
        <f t="shared" si="19"/>
        <v>-0.010279726362404148</v>
      </c>
    </row>
    <row r="285" spans="1:7" ht="12.75">
      <c r="A285" s="3">
        <v>40151</v>
      </c>
      <c r="B285" s="2">
        <v>141</v>
      </c>
      <c r="C285" s="2">
        <v>5322.4</v>
      </c>
      <c r="D285" s="11">
        <f t="shared" si="16"/>
        <v>-0.0126851595273158</v>
      </c>
      <c r="E285" s="11">
        <f t="shared" si="17"/>
        <v>0.0017676819767344025</v>
      </c>
      <c r="F285" s="12">
        <f t="shared" si="18"/>
        <v>-0.014452841504050202</v>
      </c>
      <c r="G285" s="12">
        <f t="shared" si="19"/>
        <v>-0.014152335568005353</v>
      </c>
    </row>
    <row r="286" spans="1:7" ht="12.75">
      <c r="A286" s="3">
        <v>40154</v>
      </c>
      <c r="B286" s="2">
        <v>142.2</v>
      </c>
      <c r="C286" s="2">
        <v>5310.7</v>
      </c>
      <c r="D286" s="11">
        <f t="shared" si="16"/>
        <v>0.008474626990972236</v>
      </c>
      <c r="E286" s="11">
        <f t="shared" si="17"/>
        <v>-0.002200676138078385</v>
      </c>
      <c r="F286" s="12">
        <f t="shared" si="18"/>
        <v>0.010675303129050621</v>
      </c>
      <c r="G286" s="12">
        <f t="shared" si="19"/>
        <v>0.010301188185577296</v>
      </c>
    </row>
    <row r="287" spans="1:7" ht="12.75">
      <c r="A287" s="3">
        <v>40155</v>
      </c>
      <c r="B287" s="2">
        <v>140.2</v>
      </c>
      <c r="C287" s="2">
        <v>5223.1</v>
      </c>
      <c r="D287" s="11">
        <f t="shared" si="16"/>
        <v>-0.0141645427686508</v>
      </c>
      <c r="E287" s="11">
        <f t="shared" si="17"/>
        <v>-0.01663255795195879</v>
      </c>
      <c r="F287" s="12">
        <f t="shared" si="18"/>
        <v>0.002468015183307989</v>
      </c>
      <c r="G287" s="12">
        <f t="shared" si="19"/>
        <v>-0.0003595196685250053</v>
      </c>
    </row>
    <row r="288" spans="1:7" ht="12.75">
      <c r="A288" s="3">
        <v>40156</v>
      </c>
      <c r="B288" s="2">
        <v>140.2</v>
      </c>
      <c r="C288" s="2">
        <v>5203.9</v>
      </c>
      <c r="D288" s="11">
        <f t="shared" si="16"/>
        <v>0</v>
      </c>
      <c r="E288" s="11">
        <f t="shared" si="17"/>
        <v>-0.0036827508775759267</v>
      </c>
      <c r="F288" s="12">
        <f t="shared" si="18"/>
        <v>0.0036827508775759267</v>
      </c>
      <c r="G288" s="12">
        <f t="shared" si="19"/>
        <v>0.003056683228388019</v>
      </c>
    </row>
    <row r="289" spans="1:7" ht="12.75">
      <c r="A289" s="3">
        <v>40157</v>
      </c>
      <c r="B289" s="2">
        <v>142.7</v>
      </c>
      <c r="C289" s="2">
        <v>5244.4</v>
      </c>
      <c r="D289" s="11">
        <f t="shared" si="16"/>
        <v>0.017674549882301098</v>
      </c>
      <c r="E289" s="11">
        <f t="shared" si="17"/>
        <v>0.007752496165182162</v>
      </c>
      <c r="F289" s="12">
        <f t="shared" si="18"/>
        <v>0.009922053717118936</v>
      </c>
      <c r="G289" s="12">
        <f t="shared" si="19"/>
        <v>0.011239978065199902</v>
      </c>
    </row>
    <row r="290" spans="1:7" ht="12.75">
      <c r="A290" s="3">
        <v>40158</v>
      </c>
      <c r="B290" s="2">
        <v>142.1</v>
      </c>
      <c r="C290" s="2">
        <v>5261.6</v>
      </c>
      <c r="D290" s="11">
        <f t="shared" si="16"/>
        <v>-0.00421348937973576</v>
      </c>
      <c r="E290" s="11">
        <f t="shared" si="17"/>
        <v>0.0032743223618947135</v>
      </c>
      <c r="F290" s="12">
        <f t="shared" si="18"/>
        <v>-0.007487811741630474</v>
      </c>
      <c r="G290" s="12">
        <f t="shared" si="19"/>
        <v>-0.006931176940108372</v>
      </c>
    </row>
    <row r="291" spans="1:7" ht="12.75">
      <c r="A291" s="3">
        <v>40161</v>
      </c>
      <c r="B291" s="2">
        <v>143</v>
      </c>
      <c r="C291" s="2">
        <v>5315.3</v>
      </c>
      <c r="D291" s="11">
        <f t="shared" si="16"/>
        <v>0.006313595156852304</v>
      </c>
      <c r="E291" s="11">
        <f t="shared" si="17"/>
        <v>0.010154291222343532</v>
      </c>
      <c r="F291" s="12">
        <f t="shared" si="18"/>
        <v>-0.003840696065491228</v>
      </c>
      <c r="G291" s="12">
        <f t="shared" si="19"/>
        <v>-0.0021144665576928266</v>
      </c>
    </row>
    <row r="292" spans="1:7" ht="12.75">
      <c r="A292" s="3">
        <v>40162</v>
      </c>
      <c r="B292" s="2">
        <v>141.3</v>
      </c>
      <c r="C292" s="2">
        <v>5285.8</v>
      </c>
      <c r="D292" s="11">
        <f t="shared" si="16"/>
        <v>-0.01195934056942542</v>
      </c>
      <c r="E292" s="11">
        <f t="shared" si="17"/>
        <v>-0.005565474553701693</v>
      </c>
      <c r="F292" s="12">
        <f t="shared" si="18"/>
        <v>-0.006393866015723728</v>
      </c>
      <c r="G292" s="12">
        <f t="shared" si="19"/>
        <v>-0.0073399966898530155</v>
      </c>
    </row>
    <row r="293" spans="1:7" ht="12.75">
      <c r="A293" s="3">
        <v>40163</v>
      </c>
      <c r="B293" s="2">
        <v>142.7</v>
      </c>
      <c r="C293" s="2">
        <v>5320.3</v>
      </c>
      <c r="D293" s="11">
        <f t="shared" si="16"/>
        <v>0.0098592347923089</v>
      </c>
      <c r="E293" s="11">
        <f t="shared" si="17"/>
        <v>0.006505713067439239</v>
      </c>
      <c r="F293" s="12">
        <f t="shared" si="18"/>
        <v>0.0033535217248696616</v>
      </c>
      <c r="G293" s="12">
        <f t="shared" si="19"/>
        <v>0.004459492946334333</v>
      </c>
    </row>
    <row r="294" spans="1:7" ht="12.75">
      <c r="A294" s="3">
        <v>40164</v>
      </c>
      <c r="B294" s="2">
        <v>140.9</v>
      </c>
      <c r="C294" s="2">
        <v>5217.6</v>
      </c>
      <c r="D294" s="11">
        <f t="shared" si="16"/>
        <v>-0.012694105578156029</v>
      </c>
      <c r="E294" s="11">
        <f t="shared" si="17"/>
        <v>-0.019492166688167556</v>
      </c>
      <c r="F294" s="12">
        <f t="shared" si="18"/>
        <v>0.006798061110011527</v>
      </c>
      <c r="G294" s="12">
        <f t="shared" si="19"/>
        <v>0.0034843927730230425</v>
      </c>
    </row>
    <row r="295" spans="1:7" ht="12.75">
      <c r="A295" s="3">
        <v>40165</v>
      </c>
      <c r="B295" s="2">
        <v>138.3</v>
      </c>
      <c r="C295" s="2">
        <v>5196.8</v>
      </c>
      <c r="D295" s="11">
        <f t="shared" si="16"/>
        <v>-0.018625180233921932</v>
      </c>
      <c r="E295" s="11">
        <f t="shared" si="17"/>
        <v>-0.003994474507750651</v>
      </c>
      <c r="F295" s="12">
        <f t="shared" si="18"/>
        <v>-0.01463070572617128</v>
      </c>
      <c r="G295" s="12">
        <f t="shared" si="19"/>
        <v>-0.015309766392488891</v>
      </c>
    </row>
    <row r="296" spans="1:7" ht="12.75">
      <c r="A296" s="3">
        <v>40168</v>
      </c>
      <c r="B296" s="2">
        <v>140.8</v>
      </c>
      <c r="C296" s="2">
        <v>5294</v>
      </c>
      <c r="D296" s="11">
        <f t="shared" si="16"/>
        <v>0.01791520505322955</v>
      </c>
      <c r="E296" s="11">
        <f t="shared" si="17"/>
        <v>0.01853105225974252</v>
      </c>
      <c r="F296" s="12">
        <f t="shared" si="18"/>
        <v>-0.0006158472065129691</v>
      </c>
      <c r="G296" s="12">
        <f t="shared" si="19"/>
        <v>0.0025344316776432594</v>
      </c>
    </row>
    <row r="297" spans="1:7" ht="12.75">
      <c r="A297" s="3">
        <v>40169</v>
      </c>
      <c r="B297" s="2">
        <v>141.8</v>
      </c>
      <c r="C297" s="2">
        <v>5328.7</v>
      </c>
      <c r="D297" s="11">
        <f t="shared" si="16"/>
        <v>0.007077170374085079</v>
      </c>
      <c r="E297" s="11">
        <f t="shared" si="17"/>
        <v>0.00653320218478209</v>
      </c>
      <c r="F297" s="12">
        <f t="shared" si="18"/>
        <v>0.0005439681893029888</v>
      </c>
      <c r="G297" s="12">
        <f t="shared" si="19"/>
        <v>0.001654612560715944</v>
      </c>
    </row>
    <row r="298" spans="1:7" ht="12.75">
      <c r="A298" s="3">
        <v>40170</v>
      </c>
      <c r="B298" s="2">
        <v>137.5</v>
      </c>
      <c r="C298" s="2">
        <v>5372.4</v>
      </c>
      <c r="D298" s="11">
        <f t="shared" si="16"/>
        <v>-0.030793696991401207</v>
      </c>
      <c r="E298" s="11">
        <f t="shared" si="17"/>
        <v>0.008167430063091612</v>
      </c>
      <c r="F298" s="12">
        <f t="shared" si="18"/>
        <v>-0.03896112705449282</v>
      </c>
      <c r="G298" s="12">
        <f t="shared" si="19"/>
        <v>-0.037572663943767244</v>
      </c>
    </row>
    <row r="299" spans="1:7" ht="12.75">
      <c r="A299" s="3">
        <v>40171</v>
      </c>
      <c r="B299" s="2">
        <v>137.2</v>
      </c>
      <c r="C299" s="2">
        <v>5402.4</v>
      </c>
      <c r="D299" s="11">
        <f t="shared" si="16"/>
        <v>-0.002184201814841237</v>
      </c>
      <c r="E299" s="11">
        <f t="shared" si="17"/>
        <v>0.00556856322571209</v>
      </c>
      <c r="F299" s="12">
        <f t="shared" si="18"/>
        <v>-0.007752765040553326</v>
      </c>
      <c r="G299" s="12">
        <f t="shared" si="19"/>
        <v>-0.006806109292182271</v>
      </c>
    </row>
    <row r="300" spans="1:7" ht="12.75">
      <c r="A300" s="3">
        <v>40176</v>
      </c>
      <c r="B300" s="2">
        <v>138.1</v>
      </c>
      <c r="C300" s="2">
        <v>5437.6</v>
      </c>
      <c r="D300" s="11">
        <f t="shared" si="16"/>
        <v>0.006538345123461584</v>
      </c>
      <c r="E300" s="11">
        <f t="shared" si="17"/>
        <v>0.0064944877717964975</v>
      </c>
      <c r="F300" s="12">
        <f t="shared" si="18"/>
        <v>4.3857351665086385E-05</v>
      </c>
      <c r="G300" s="12">
        <f t="shared" si="19"/>
        <v>0.0011479202728704911</v>
      </c>
    </row>
    <row r="301" spans="1:7" ht="12.75">
      <c r="A301" s="3">
        <v>40177</v>
      </c>
      <c r="B301" s="2">
        <v>137.2</v>
      </c>
      <c r="C301" s="2">
        <v>5397.9</v>
      </c>
      <c r="D301" s="11">
        <f t="shared" si="16"/>
        <v>-0.006538345123461607</v>
      </c>
      <c r="E301" s="11">
        <f t="shared" si="17"/>
        <v>-0.007327798005845935</v>
      </c>
      <c r="F301" s="12">
        <f t="shared" si="18"/>
        <v>0.0007894528823843274</v>
      </c>
      <c r="G301" s="12">
        <f t="shared" si="19"/>
        <v>-0.00045627277860948133</v>
      </c>
    </row>
    <row r="302" spans="1:7" ht="12.75">
      <c r="A302" s="3">
        <v>40178</v>
      </c>
      <c r="B302" s="2">
        <v>135</v>
      </c>
      <c r="C302" s="2">
        <v>5412.9</v>
      </c>
      <c r="D302" s="11">
        <f t="shared" si="16"/>
        <v>-0.016164936853355273</v>
      </c>
      <c r="E302" s="11">
        <f t="shared" si="17"/>
        <v>0.0027750045557797406</v>
      </c>
      <c r="F302" s="12">
        <f t="shared" si="18"/>
        <v>-0.018939941409135012</v>
      </c>
      <c r="G302" s="12">
        <f t="shared" si="19"/>
        <v>-0.018468190634652458</v>
      </c>
    </row>
    <row r="303" spans="1:7" ht="12.75">
      <c r="A303" s="3">
        <v>40182</v>
      </c>
      <c r="B303" s="2">
        <v>138.8</v>
      </c>
      <c r="C303" s="2">
        <v>5500.3</v>
      </c>
      <c r="D303" s="11">
        <f t="shared" si="16"/>
        <v>0.02775926963427478</v>
      </c>
      <c r="E303" s="11">
        <f t="shared" si="17"/>
        <v>0.0160176426051962</v>
      </c>
      <c r="F303" s="12">
        <f t="shared" si="18"/>
        <v>0.01174162702907858</v>
      </c>
      <c r="G303" s="12">
        <f t="shared" si="19"/>
        <v>0.014464626271961935</v>
      </c>
    </row>
    <row r="304" spans="1:7" ht="12.75">
      <c r="A304" s="3">
        <v>40183</v>
      </c>
      <c r="B304" s="2">
        <v>141.6</v>
      </c>
      <c r="C304" s="2">
        <v>5522.5</v>
      </c>
      <c r="D304" s="11">
        <f t="shared" si="16"/>
        <v>0.01997213318691517</v>
      </c>
      <c r="E304" s="11">
        <f t="shared" si="17"/>
        <v>0.004028020106713647</v>
      </c>
      <c r="F304" s="12">
        <f t="shared" si="18"/>
        <v>0.015944113080201522</v>
      </c>
      <c r="G304" s="12">
        <f t="shared" si="19"/>
        <v>0.016628876498342843</v>
      </c>
    </row>
    <row r="305" spans="1:7" ht="12.75">
      <c r="A305" s="3">
        <v>40184</v>
      </c>
      <c r="B305" s="2">
        <v>144.41</v>
      </c>
      <c r="C305" s="2">
        <v>5530</v>
      </c>
      <c r="D305" s="11">
        <f t="shared" si="16"/>
        <v>0.01965029487885447</v>
      </c>
      <c r="E305" s="11">
        <f t="shared" si="17"/>
        <v>0.0013571592221082818</v>
      </c>
      <c r="F305" s="12">
        <f t="shared" si="18"/>
        <v>0.018293135656746187</v>
      </c>
      <c r="G305" s="12">
        <f t="shared" si="19"/>
        <v>0.018523852724504596</v>
      </c>
    </row>
    <row r="306" spans="1:7" ht="12.75">
      <c r="A306" s="3">
        <v>40185</v>
      </c>
      <c r="B306" s="2">
        <v>142.8</v>
      </c>
      <c r="C306" s="2">
        <v>5526.7</v>
      </c>
      <c r="D306" s="11">
        <f t="shared" si="16"/>
        <v>-0.011211426232989612</v>
      </c>
      <c r="E306" s="11">
        <f t="shared" si="17"/>
        <v>-0.0005969231503047841</v>
      </c>
      <c r="F306" s="12">
        <f t="shared" si="18"/>
        <v>-0.010614503082684829</v>
      </c>
      <c r="G306" s="12">
        <f t="shared" si="19"/>
        <v>-0.010715980018236641</v>
      </c>
    </row>
    <row r="307" spans="1:7" ht="12.75">
      <c r="A307" s="3">
        <v>40186</v>
      </c>
      <c r="B307" s="2">
        <v>143</v>
      </c>
      <c r="C307" s="2">
        <v>5534.2</v>
      </c>
      <c r="D307" s="11">
        <f t="shared" si="16"/>
        <v>0.0013995803544232636</v>
      </c>
      <c r="E307" s="11">
        <f t="shared" si="17"/>
        <v>0.001356128551822735</v>
      </c>
      <c r="F307" s="12">
        <f t="shared" si="18"/>
        <v>4.3451802600528696E-05</v>
      </c>
      <c r="G307" s="12">
        <f t="shared" si="19"/>
        <v>0.00027399365641039364</v>
      </c>
    </row>
    <row r="308" spans="1:7" ht="12.75">
      <c r="A308" s="3">
        <v>40189</v>
      </c>
      <c r="B308" s="2">
        <v>142.6</v>
      </c>
      <c r="C308" s="2">
        <v>5538.1</v>
      </c>
      <c r="D308" s="11">
        <f t="shared" si="16"/>
        <v>-0.002801122279711779</v>
      </c>
      <c r="E308" s="11">
        <f t="shared" si="17"/>
        <v>0.000704460710292749</v>
      </c>
      <c r="F308" s="12">
        <f t="shared" si="18"/>
        <v>-0.003505582990004528</v>
      </c>
      <c r="G308" s="12">
        <f t="shared" si="19"/>
        <v>-0.0033858246692547605</v>
      </c>
    </row>
    <row r="309" spans="1:7" ht="12.75">
      <c r="A309" s="3">
        <v>40190</v>
      </c>
      <c r="B309" s="2">
        <v>144.38</v>
      </c>
      <c r="C309" s="2">
        <v>5498.7</v>
      </c>
      <c r="D309" s="11">
        <f t="shared" si="16"/>
        <v>0.012405204730819307</v>
      </c>
      <c r="E309" s="11">
        <f t="shared" si="17"/>
        <v>-0.007139780982279255</v>
      </c>
      <c r="F309" s="12">
        <f t="shared" si="18"/>
        <v>0.019544985713098564</v>
      </c>
      <c r="G309" s="12">
        <f t="shared" si="19"/>
        <v>0.01833122294611109</v>
      </c>
    </row>
    <row r="310" spans="1:7" ht="12.75">
      <c r="A310" s="3">
        <v>40191</v>
      </c>
      <c r="B310" s="2">
        <v>146.9</v>
      </c>
      <c r="C310" s="2">
        <v>5473.5</v>
      </c>
      <c r="D310" s="11">
        <f t="shared" si="16"/>
        <v>0.017303370468816845</v>
      </c>
      <c r="E310" s="11">
        <f t="shared" si="17"/>
        <v>-0.004593435101299856</v>
      </c>
      <c r="F310" s="12">
        <f t="shared" si="18"/>
        <v>0.021896805570116702</v>
      </c>
      <c r="G310" s="12">
        <f t="shared" si="19"/>
        <v>0.021115921602895726</v>
      </c>
    </row>
    <row r="311" spans="1:7" ht="12.75">
      <c r="A311" s="3">
        <v>40192</v>
      </c>
      <c r="B311" s="2">
        <v>146.7</v>
      </c>
      <c r="C311" s="2">
        <v>5498.2</v>
      </c>
      <c r="D311" s="11">
        <f t="shared" si="16"/>
        <v>-0.0013623980308956755</v>
      </c>
      <c r="E311" s="11">
        <f t="shared" si="17"/>
        <v>0.004502500383271073</v>
      </c>
      <c r="F311" s="12">
        <f t="shared" si="18"/>
        <v>-0.005864898414166749</v>
      </c>
      <c r="G311" s="12">
        <f t="shared" si="19"/>
        <v>-0.005099473349010666</v>
      </c>
    </row>
    <row r="312" spans="1:7" ht="12.75">
      <c r="A312" s="3">
        <v>40193</v>
      </c>
      <c r="B312" s="2">
        <v>145</v>
      </c>
      <c r="C312" s="2">
        <v>5455.4</v>
      </c>
      <c r="D312" s="11">
        <f t="shared" si="16"/>
        <v>-0.011655942728361538</v>
      </c>
      <c r="E312" s="11">
        <f t="shared" si="17"/>
        <v>-0.007814822126290059</v>
      </c>
      <c r="F312" s="12">
        <f t="shared" si="18"/>
        <v>-0.0038411206020714794</v>
      </c>
      <c r="G312" s="12">
        <f t="shared" si="19"/>
        <v>-0.00516964036354079</v>
      </c>
    </row>
    <row r="313" spans="1:7" ht="12.75">
      <c r="A313" s="3">
        <v>40196</v>
      </c>
      <c r="B313" s="2">
        <v>146.9</v>
      </c>
      <c r="C313" s="2">
        <v>5494.4</v>
      </c>
      <c r="D313" s="11">
        <f t="shared" si="16"/>
        <v>0.013018340759257223</v>
      </c>
      <c r="E313" s="11">
        <f t="shared" si="17"/>
        <v>0.007123447901563173</v>
      </c>
      <c r="F313" s="12">
        <f t="shared" si="18"/>
        <v>0.00589489285769405</v>
      </c>
      <c r="G313" s="12">
        <f t="shared" si="19"/>
        <v>0.007105879000959789</v>
      </c>
    </row>
    <row r="314" spans="1:7" ht="12.75">
      <c r="A314" s="3">
        <v>40197</v>
      </c>
      <c r="B314" s="2">
        <v>146</v>
      </c>
      <c r="C314" s="2">
        <v>5513.1</v>
      </c>
      <c r="D314" s="11">
        <f t="shared" si="16"/>
        <v>-0.0061454614714952435</v>
      </c>
      <c r="E314" s="11">
        <f t="shared" si="17"/>
        <v>0.0033976866663320018</v>
      </c>
      <c r="F314" s="12">
        <f t="shared" si="18"/>
        <v>-0.009543148137827246</v>
      </c>
      <c r="G314" s="12">
        <f t="shared" si="19"/>
        <v>-0.008965541404550805</v>
      </c>
    </row>
    <row r="315" spans="1:7" ht="12.75">
      <c r="A315" s="3">
        <v>40198</v>
      </c>
      <c r="B315" s="2">
        <v>144.8</v>
      </c>
      <c r="C315" s="2">
        <v>5420.8</v>
      </c>
      <c r="D315" s="11">
        <f t="shared" si="16"/>
        <v>-0.008253141756720414</v>
      </c>
      <c r="E315" s="11">
        <f t="shared" si="17"/>
        <v>-0.016883672351807866</v>
      </c>
      <c r="F315" s="12">
        <f t="shared" si="18"/>
        <v>0.008630530595087452</v>
      </c>
      <c r="G315" s="12">
        <f t="shared" si="19"/>
        <v>0.005760306295280114</v>
      </c>
    </row>
    <row r="316" spans="1:7" ht="12.75">
      <c r="A316" s="3">
        <v>40199</v>
      </c>
      <c r="B316" s="2">
        <v>143.2</v>
      </c>
      <c r="C316" s="2">
        <v>5335.1</v>
      </c>
      <c r="D316" s="11">
        <f t="shared" si="16"/>
        <v>-0.011111225425070946</v>
      </c>
      <c r="E316" s="11">
        <f t="shared" si="17"/>
        <v>-0.01593577731504057</v>
      </c>
      <c r="F316" s="12">
        <f t="shared" si="18"/>
        <v>0.004824551889969626</v>
      </c>
      <c r="G316" s="12">
        <f t="shared" si="19"/>
        <v>0.0021154697464127285</v>
      </c>
    </row>
    <row r="317" spans="1:7" ht="12.75">
      <c r="A317" s="3">
        <v>40200</v>
      </c>
      <c r="B317" s="2">
        <v>142.6</v>
      </c>
      <c r="C317" s="2">
        <v>5303</v>
      </c>
      <c r="D317" s="11">
        <f t="shared" si="16"/>
        <v>-0.004198746546349604</v>
      </c>
      <c r="E317" s="11">
        <f t="shared" si="17"/>
        <v>-0.006034930565510057</v>
      </c>
      <c r="F317" s="12">
        <f t="shared" si="18"/>
        <v>0.001836184019160453</v>
      </c>
      <c r="G317" s="12">
        <f t="shared" si="19"/>
        <v>0.0008102458230237431</v>
      </c>
    </row>
    <row r="318" spans="1:7" ht="12.75">
      <c r="A318" s="3">
        <v>40203</v>
      </c>
      <c r="B318" s="2">
        <v>139.4</v>
      </c>
      <c r="C318" s="2">
        <v>5260.3</v>
      </c>
      <c r="D318" s="11">
        <f t="shared" si="16"/>
        <v>-0.02269600965377194</v>
      </c>
      <c r="E318" s="11">
        <f t="shared" si="17"/>
        <v>-0.008084638811231466</v>
      </c>
      <c r="F318" s="12">
        <f t="shared" si="18"/>
        <v>-0.014611370842540473</v>
      </c>
      <c r="G318" s="12">
        <f t="shared" si="19"/>
        <v>-0.015985759440449825</v>
      </c>
    </row>
    <row r="319" spans="1:7" ht="12.75">
      <c r="A319" s="3">
        <v>40204</v>
      </c>
      <c r="B319" s="2">
        <v>139.7</v>
      </c>
      <c r="C319" s="2">
        <v>5276.9</v>
      </c>
      <c r="D319" s="11">
        <f t="shared" si="16"/>
        <v>0.002149767936492443</v>
      </c>
      <c r="E319" s="11">
        <f t="shared" si="17"/>
        <v>0.0031507447391363047</v>
      </c>
      <c r="F319" s="12">
        <f t="shared" si="18"/>
        <v>-0.0010009768026438617</v>
      </c>
      <c r="G319" s="12">
        <f t="shared" si="19"/>
        <v>-0.0004653501969906896</v>
      </c>
    </row>
    <row r="320" spans="1:7" ht="12.75">
      <c r="A320" s="3">
        <v>40205</v>
      </c>
      <c r="B320" s="2">
        <v>139.8</v>
      </c>
      <c r="C320" s="2">
        <v>5217.5</v>
      </c>
      <c r="D320" s="11">
        <f t="shared" si="16"/>
        <v>0.0007155635367939091</v>
      </c>
      <c r="E320" s="11">
        <f t="shared" si="17"/>
        <v>-0.011320444113679006</v>
      </c>
      <c r="F320" s="12">
        <f t="shared" si="18"/>
        <v>0.012036007650472915</v>
      </c>
      <c r="G320" s="12">
        <f t="shared" si="19"/>
        <v>0.010111532151147483</v>
      </c>
    </row>
    <row r="321" spans="1:7" ht="12.75">
      <c r="A321" s="3">
        <v>40206</v>
      </c>
      <c r="B321" s="2">
        <v>137</v>
      </c>
      <c r="C321" s="2">
        <v>5145.7</v>
      </c>
      <c r="D321" s="11">
        <f t="shared" si="16"/>
        <v>-0.020231903971585002</v>
      </c>
      <c r="E321" s="11">
        <f t="shared" si="17"/>
        <v>-0.013856945516000559</v>
      </c>
      <c r="F321" s="12">
        <f t="shared" si="18"/>
        <v>-0.0063749584555844434</v>
      </c>
      <c r="G321" s="12">
        <f t="shared" si="19"/>
        <v>-0.00873063919330454</v>
      </c>
    </row>
    <row r="322" spans="1:7" ht="12.75">
      <c r="A322" s="3">
        <v>40207</v>
      </c>
      <c r="B322" s="2">
        <v>137.6</v>
      </c>
      <c r="C322" s="2">
        <v>5188.5</v>
      </c>
      <c r="D322" s="11">
        <f t="shared" si="16"/>
        <v>0.004369999671118388</v>
      </c>
      <c r="E322" s="11">
        <f t="shared" si="17"/>
        <v>0.0082832236099779</v>
      </c>
      <c r="F322" s="12">
        <f t="shared" si="18"/>
        <v>-0.003913223938859513</v>
      </c>
      <c r="G322" s="12">
        <f t="shared" si="19"/>
        <v>-0.0025050759251632696</v>
      </c>
    </row>
    <row r="323" spans="1:7" ht="12.75">
      <c r="A323" s="3">
        <v>40210</v>
      </c>
      <c r="B323" s="2">
        <v>136.5</v>
      </c>
      <c r="C323" s="2">
        <v>5247.4</v>
      </c>
      <c r="D323" s="11">
        <f t="shared" si="16"/>
        <v>-0.008026310874228821</v>
      </c>
      <c r="E323" s="11">
        <f t="shared" si="17"/>
        <v>0.011288077774210035</v>
      </c>
      <c r="F323" s="12">
        <f t="shared" si="18"/>
        <v>-0.019314388648438856</v>
      </c>
      <c r="G323" s="12">
        <f t="shared" si="19"/>
        <v>-0.01739541542682315</v>
      </c>
    </row>
    <row r="324" spans="1:7" ht="12.75">
      <c r="A324" s="3">
        <v>40211</v>
      </c>
      <c r="B324" s="2">
        <v>136.5</v>
      </c>
      <c r="C324" s="2">
        <v>5283.3</v>
      </c>
      <c r="D324" s="11">
        <f t="shared" si="16"/>
        <v>0</v>
      </c>
      <c r="E324" s="11">
        <f t="shared" si="17"/>
        <v>0.006818186649605952</v>
      </c>
      <c r="F324" s="12">
        <f t="shared" si="18"/>
        <v>-0.006818186649605952</v>
      </c>
      <c r="G324" s="12">
        <f t="shared" si="19"/>
        <v>-0.00565909491917294</v>
      </c>
    </row>
    <row r="325" spans="1:7" ht="12.75">
      <c r="A325" s="3">
        <v>40212</v>
      </c>
      <c r="B325" s="2">
        <v>133.4</v>
      </c>
      <c r="C325" s="2">
        <v>5253.1</v>
      </c>
      <c r="D325" s="11">
        <f t="shared" si="16"/>
        <v>-0.022972481143490996</v>
      </c>
      <c r="E325" s="11">
        <f t="shared" si="17"/>
        <v>-0.005732523955474207</v>
      </c>
      <c r="F325" s="12">
        <f t="shared" si="18"/>
        <v>-0.01723995718801679</v>
      </c>
      <c r="G325" s="12">
        <f t="shared" si="19"/>
        <v>-0.018214486260447405</v>
      </c>
    </row>
    <row r="326" spans="1:7" ht="12.75">
      <c r="A326" s="3">
        <v>40213</v>
      </c>
      <c r="B326" s="2">
        <v>133.07</v>
      </c>
      <c r="C326" s="2">
        <v>5139.3</v>
      </c>
      <c r="D326" s="11">
        <f t="shared" si="16"/>
        <v>-0.002476827925872296</v>
      </c>
      <c r="E326" s="11">
        <f t="shared" si="17"/>
        <v>-0.021901495109152555</v>
      </c>
      <c r="F326" s="12">
        <f t="shared" si="18"/>
        <v>0.01942466718328026</v>
      </c>
      <c r="G326" s="12">
        <f t="shared" si="19"/>
        <v>0.015701413014724323</v>
      </c>
    </row>
    <row r="327" spans="1:7" ht="12.75">
      <c r="A327" s="3">
        <v>40214</v>
      </c>
      <c r="B327" s="2">
        <v>129.5</v>
      </c>
      <c r="C327" s="2">
        <v>5060.9</v>
      </c>
      <c r="D327" s="11">
        <f aca="true" t="shared" si="20" ref="D327:D390">LN(B327/B326)</f>
        <v>-0.027194424416058627</v>
      </c>
      <c r="E327" s="11">
        <f aca="true" t="shared" si="21" ref="E327:E390">LN(C327/C326)</f>
        <v>-0.015372550326575841</v>
      </c>
      <c r="F327" s="12">
        <f aca="true" t="shared" si="22" ref="F327:F390">D327-E327</f>
        <v>-0.011821874089482785</v>
      </c>
      <c r="G327" s="12">
        <f aca="true" t="shared" si="23" ref="G327:G390">D327-0.83*E327</f>
        <v>-0.01443520764500068</v>
      </c>
    </row>
    <row r="328" spans="1:7" ht="12.75">
      <c r="A328" s="3">
        <v>40217</v>
      </c>
      <c r="B328" s="2">
        <v>131</v>
      </c>
      <c r="C328" s="2">
        <v>5092.3</v>
      </c>
      <c r="D328" s="11">
        <f t="shared" si="20"/>
        <v>0.01151644206155908</v>
      </c>
      <c r="E328" s="11">
        <f t="shared" si="21"/>
        <v>0.0061852618104572335</v>
      </c>
      <c r="F328" s="12">
        <f t="shared" si="22"/>
        <v>0.005331180251101847</v>
      </c>
      <c r="G328" s="12">
        <f t="shared" si="23"/>
        <v>0.006382674758879577</v>
      </c>
    </row>
    <row r="329" spans="1:7" ht="12.75">
      <c r="A329" s="3">
        <v>40218</v>
      </c>
      <c r="B329" s="2">
        <v>130.6</v>
      </c>
      <c r="C329" s="2">
        <v>5111.8</v>
      </c>
      <c r="D329" s="11">
        <f t="shared" si="20"/>
        <v>-0.0030581063588208846</v>
      </c>
      <c r="E329" s="11">
        <f t="shared" si="21"/>
        <v>0.0038219977729448415</v>
      </c>
      <c r="F329" s="12">
        <f t="shared" si="22"/>
        <v>-0.0068801041317657265</v>
      </c>
      <c r="G329" s="12">
        <f t="shared" si="23"/>
        <v>-0.006230364510365103</v>
      </c>
    </row>
    <row r="330" spans="1:7" ht="12.75">
      <c r="A330" s="3">
        <v>40219</v>
      </c>
      <c r="B330" s="2">
        <v>131.4</v>
      </c>
      <c r="C330" s="2">
        <v>5132</v>
      </c>
      <c r="D330" s="11">
        <f t="shared" si="20"/>
        <v>0.0061068892081794805</v>
      </c>
      <c r="E330" s="11">
        <f t="shared" si="21"/>
        <v>0.003943854074178358</v>
      </c>
      <c r="F330" s="12">
        <f t="shared" si="22"/>
        <v>0.0021630351340011225</v>
      </c>
      <c r="G330" s="12">
        <f t="shared" si="23"/>
        <v>0.0028334903266114433</v>
      </c>
    </row>
    <row r="331" spans="1:7" ht="12.75">
      <c r="A331" s="3">
        <v>40220</v>
      </c>
      <c r="B331" s="2">
        <v>120.3</v>
      </c>
      <c r="C331" s="2">
        <v>5161.5</v>
      </c>
      <c r="D331" s="11">
        <f t="shared" si="20"/>
        <v>-0.08825748306987703</v>
      </c>
      <c r="E331" s="11">
        <f t="shared" si="21"/>
        <v>0.005731788170117668</v>
      </c>
      <c r="F331" s="12">
        <f t="shared" si="22"/>
        <v>-0.0939892712399947</v>
      </c>
      <c r="G331" s="12">
        <f t="shared" si="23"/>
        <v>-0.09301486725107469</v>
      </c>
    </row>
    <row r="332" spans="1:7" ht="12.75">
      <c r="A332" s="3">
        <v>40221</v>
      </c>
      <c r="B332" s="2">
        <v>122.5</v>
      </c>
      <c r="C332" s="2">
        <v>5142.5</v>
      </c>
      <c r="D332" s="11">
        <f t="shared" si="20"/>
        <v>0.018122407004148525</v>
      </c>
      <c r="E332" s="11">
        <f t="shared" si="21"/>
        <v>-0.0036878923785325438</v>
      </c>
      <c r="F332" s="12">
        <f t="shared" si="22"/>
        <v>0.02181029938268107</v>
      </c>
      <c r="G332" s="12">
        <f t="shared" si="23"/>
        <v>0.021183357678330537</v>
      </c>
    </row>
    <row r="333" spans="1:7" ht="12.75">
      <c r="A333" s="3">
        <v>40224</v>
      </c>
      <c r="B333" s="2">
        <v>119.4</v>
      </c>
      <c r="C333" s="2">
        <v>5167.5</v>
      </c>
      <c r="D333" s="11">
        <f t="shared" si="20"/>
        <v>-0.02563182902627993</v>
      </c>
      <c r="E333" s="11">
        <f t="shared" si="21"/>
        <v>0.004849670028811012</v>
      </c>
      <c r="F333" s="12">
        <f t="shared" si="22"/>
        <v>-0.030481499055090944</v>
      </c>
      <c r="G333" s="12">
        <f t="shared" si="23"/>
        <v>-0.02965705515019307</v>
      </c>
    </row>
    <row r="334" spans="1:7" ht="12.75">
      <c r="A334" s="3">
        <v>40225</v>
      </c>
      <c r="B334" s="2">
        <v>118.7</v>
      </c>
      <c r="C334" s="2">
        <v>5244.1</v>
      </c>
      <c r="D334" s="11">
        <f t="shared" si="20"/>
        <v>-0.005879899342879403</v>
      </c>
      <c r="E334" s="11">
        <f t="shared" si="21"/>
        <v>0.01471462255851033</v>
      </c>
      <c r="F334" s="12">
        <f t="shared" si="22"/>
        <v>-0.02059452190138973</v>
      </c>
      <c r="G334" s="12">
        <f t="shared" si="23"/>
        <v>-0.018093036066442976</v>
      </c>
    </row>
    <row r="335" spans="1:7" ht="12.75">
      <c r="A335" s="3">
        <v>40226</v>
      </c>
      <c r="B335" s="2">
        <v>117.2</v>
      </c>
      <c r="C335" s="2">
        <v>5276.6</v>
      </c>
      <c r="D335" s="11">
        <f t="shared" si="20"/>
        <v>-0.012717424472710117</v>
      </c>
      <c r="E335" s="11">
        <f t="shared" si="21"/>
        <v>0.006178315773914842</v>
      </c>
      <c r="F335" s="12">
        <f t="shared" si="22"/>
        <v>-0.018895740246624958</v>
      </c>
      <c r="G335" s="12">
        <f t="shared" si="23"/>
        <v>-0.017845426565059434</v>
      </c>
    </row>
    <row r="336" spans="1:7" ht="12.75">
      <c r="A336" s="3">
        <v>40227</v>
      </c>
      <c r="B336" s="2">
        <v>115.8</v>
      </c>
      <c r="C336" s="2">
        <v>5325.1</v>
      </c>
      <c r="D336" s="11">
        <f t="shared" si="20"/>
        <v>-0.01201731200401744</v>
      </c>
      <c r="E336" s="11">
        <f t="shared" si="21"/>
        <v>0.009149539855670907</v>
      </c>
      <c r="F336" s="12">
        <f t="shared" si="22"/>
        <v>-0.02116685185968835</v>
      </c>
      <c r="G336" s="12">
        <f t="shared" si="23"/>
        <v>-0.019611430084224293</v>
      </c>
    </row>
    <row r="337" spans="1:7" ht="12.75">
      <c r="A337" s="3">
        <v>40228</v>
      </c>
      <c r="B337" s="2">
        <v>118.6</v>
      </c>
      <c r="C337" s="2">
        <v>5358.2</v>
      </c>
      <c r="D337" s="11">
        <f t="shared" si="20"/>
        <v>0.02389192142473022</v>
      </c>
      <c r="E337" s="11">
        <f t="shared" si="21"/>
        <v>0.006196607024841738</v>
      </c>
      <c r="F337" s="12">
        <f t="shared" si="22"/>
        <v>0.01769531439988848</v>
      </c>
      <c r="G337" s="12">
        <f t="shared" si="23"/>
        <v>0.018748737594111577</v>
      </c>
    </row>
    <row r="338" spans="1:7" ht="12.75">
      <c r="A338" s="3">
        <v>40231</v>
      </c>
      <c r="B338" s="2">
        <v>118.2</v>
      </c>
      <c r="C338" s="2">
        <v>5352.1</v>
      </c>
      <c r="D338" s="11">
        <f t="shared" si="20"/>
        <v>-0.003378381591627195</v>
      </c>
      <c r="E338" s="11">
        <f t="shared" si="21"/>
        <v>-0.0011390905314651357</v>
      </c>
      <c r="F338" s="12">
        <f t="shared" si="22"/>
        <v>-0.0022392910601620594</v>
      </c>
      <c r="G338" s="12">
        <f t="shared" si="23"/>
        <v>-0.0024329364505111324</v>
      </c>
    </row>
    <row r="339" spans="1:7" ht="12.75">
      <c r="A339" s="3">
        <v>40232</v>
      </c>
      <c r="B339" s="2">
        <v>116.93</v>
      </c>
      <c r="C339" s="2">
        <v>5315.1</v>
      </c>
      <c r="D339" s="11">
        <f t="shared" si="20"/>
        <v>-0.01080263981977066</v>
      </c>
      <c r="E339" s="11">
        <f t="shared" si="21"/>
        <v>-0.00693718096289433</v>
      </c>
      <c r="F339" s="12">
        <f t="shared" si="22"/>
        <v>-0.0038654588568763307</v>
      </c>
      <c r="G339" s="12">
        <f t="shared" si="23"/>
        <v>-0.005044779620568367</v>
      </c>
    </row>
    <row r="340" spans="1:7" ht="12.75">
      <c r="A340" s="3">
        <v>40233</v>
      </c>
      <c r="B340" s="2">
        <v>116.1</v>
      </c>
      <c r="C340" s="2">
        <v>5342.9</v>
      </c>
      <c r="D340" s="11">
        <f t="shared" si="20"/>
        <v>-0.007123576448381449</v>
      </c>
      <c r="E340" s="11">
        <f t="shared" si="21"/>
        <v>0.005216750431011703</v>
      </c>
      <c r="F340" s="12">
        <f t="shared" si="22"/>
        <v>-0.01234032687939315</v>
      </c>
      <c r="G340" s="12">
        <f t="shared" si="23"/>
        <v>-0.011453479306121162</v>
      </c>
    </row>
    <row r="341" spans="1:7" ht="12.75">
      <c r="A341" s="3">
        <v>40234</v>
      </c>
      <c r="B341" s="2">
        <v>117.5</v>
      </c>
      <c r="C341" s="2">
        <v>5278.2</v>
      </c>
      <c r="D341" s="11">
        <f t="shared" si="20"/>
        <v>0.011986444880367835</v>
      </c>
      <c r="E341" s="11">
        <f t="shared" si="21"/>
        <v>-0.012183446218829294</v>
      </c>
      <c r="F341" s="12">
        <f t="shared" si="22"/>
        <v>0.02416989109919713</v>
      </c>
      <c r="G341" s="12">
        <f t="shared" si="23"/>
        <v>0.02209870524199615</v>
      </c>
    </row>
    <row r="342" spans="1:7" ht="12.75">
      <c r="A342" s="3">
        <v>40235</v>
      </c>
      <c r="B342" s="2">
        <v>114.9</v>
      </c>
      <c r="C342" s="2">
        <v>5354.5</v>
      </c>
      <c r="D342" s="11">
        <f t="shared" si="20"/>
        <v>-0.02237614872950362</v>
      </c>
      <c r="E342" s="11">
        <f t="shared" si="21"/>
        <v>0.014352198354245962</v>
      </c>
      <c r="F342" s="12">
        <f t="shared" si="22"/>
        <v>-0.036728347083749585</v>
      </c>
      <c r="G342" s="12">
        <f t="shared" si="23"/>
        <v>-0.03428847336352776</v>
      </c>
    </row>
    <row r="343" spans="1:7" ht="12.75">
      <c r="A343" s="3">
        <v>40238</v>
      </c>
      <c r="B343" s="2">
        <v>113.5</v>
      </c>
      <c r="C343" s="2">
        <v>5405.9</v>
      </c>
      <c r="D343" s="11">
        <f t="shared" si="20"/>
        <v>-0.01225934793325273</v>
      </c>
      <c r="E343" s="11">
        <f t="shared" si="21"/>
        <v>0.009553620859149783</v>
      </c>
      <c r="F343" s="12">
        <f t="shared" si="22"/>
        <v>-0.021812968792402514</v>
      </c>
      <c r="G343" s="12">
        <f t="shared" si="23"/>
        <v>-0.02018885324634705</v>
      </c>
    </row>
    <row r="344" spans="1:7" ht="12.75">
      <c r="A344" s="3">
        <v>40239</v>
      </c>
      <c r="B344" s="2">
        <v>115.2</v>
      </c>
      <c r="C344" s="2">
        <v>5484.1</v>
      </c>
      <c r="D344" s="11">
        <f t="shared" si="20"/>
        <v>0.01486691134033357</v>
      </c>
      <c r="E344" s="11">
        <f t="shared" si="21"/>
        <v>0.014362046680934356</v>
      </c>
      <c r="F344" s="12">
        <f t="shared" si="22"/>
        <v>0.0005048646593992148</v>
      </c>
      <c r="G344" s="12">
        <f t="shared" si="23"/>
        <v>0.0029464125951580555</v>
      </c>
    </row>
    <row r="345" spans="1:7" ht="12.75">
      <c r="A345" s="3">
        <v>40240</v>
      </c>
      <c r="B345" s="2">
        <v>117.7</v>
      </c>
      <c r="C345" s="2">
        <v>5533.2</v>
      </c>
      <c r="D345" s="11">
        <f t="shared" si="20"/>
        <v>0.02146926600444012</v>
      </c>
      <c r="E345" s="11">
        <f t="shared" si="21"/>
        <v>0.008913313619646248</v>
      </c>
      <c r="F345" s="12">
        <f t="shared" si="22"/>
        <v>0.01255595238479387</v>
      </c>
      <c r="G345" s="12">
        <f t="shared" si="23"/>
        <v>0.014071215700133734</v>
      </c>
    </row>
    <row r="346" spans="1:7" ht="12.75">
      <c r="A346" s="3">
        <v>40241</v>
      </c>
      <c r="B346" s="2">
        <v>117.9</v>
      </c>
      <c r="C346" s="2">
        <v>5527.2</v>
      </c>
      <c r="D346" s="11">
        <f t="shared" si="20"/>
        <v>0.0016977932770942702</v>
      </c>
      <c r="E346" s="11">
        <f t="shared" si="21"/>
        <v>-0.0010849518260750575</v>
      </c>
      <c r="F346" s="12">
        <f t="shared" si="22"/>
        <v>0.0027827451031693278</v>
      </c>
      <c r="G346" s="12">
        <f t="shared" si="23"/>
        <v>0.002598303292736568</v>
      </c>
    </row>
    <row r="347" spans="1:7" ht="12.75">
      <c r="A347" s="3">
        <v>40242</v>
      </c>
      <c r="B347" s="2">
        <v>119.4</v>
      </c>
      <c r="C347" s="2">
        <v>5599.8</v>
      </c>
      <c r="D347" s="11">
        <f t="shared" si="20"/>
        <v>0.012642393415176527</v>
      </c>
      <c r="E347" s="11">
        <f t="shared" si="21"/>
        <v>0.013049524625171002</v>
      </c>
      <c r="F347" s="12">
        <f t="shared" si="22"/>
        <v>-0.00040713120999447475</v>
      </c>
      <c r="G347" s="12">
        <f t="shared" si="23"/>
        <v>0.0018112879762845965</v>
      </c>
    </row>
    <row r="348" spans="1:7" ht="12.75">
      <c r="A348" s="3">
        <v>40245</v>
      </c>
      <c r="B348" s="2">
        <v>120</v>
      </c>
      <c r="C348" s="2">
        <v>5606.7</v>
      </c>
      <c r="D348" s="11">
        <f t="shared" si="20"/>
        <v>0.0050125418235441935</v>
      </c>
      <c r="E348" s="11">
        <f t="shared" si="21"/>
        <v>0.0012314283446105238</v>
      </c>
      <c r="F348" s="12">
        <f t="shared" si="22"/>
        <v>0.0037811134789336696</v>
      </c>
      <c r="G348" s="12">
        <f t="shared" si="23"/>
        <v>0.0039904562975174585</v>
      </c>
    </row>
    <row r="349" spans="1:7" ht="12.75">
      <c r="A349" s="3">
        <v>40246</v>
      </c>
      <c r="B349" s="2">
        <v>119.8</v>
      </c>
      <c r="C349" s="2">
        <v>5602.3</v>
      </c>
      <c r="D349" s="11">
        <f t="shared" si="20"/>
        <v>-0.0016680571006970587</v>
      </c>
      <c r="E349" s="11">
        <f t="shared" si="21"/>
        <v>-0.0007850834554369973</v>
      </c>
      <c r="F349" s="12">
        <f t="shared" si="22"/>
        <v>-0.0008829736452600614</v>
      </c>
      <c r="G349" s="12">
        <f t="shared" si="23"/>
        <v>-0.001016437832684351</v>
      </c>
    </row>
    <row r="350" spans="1:7" ht="12.75">
      <c r="A350" s="3">
        <v>40247</v>
      </c>
      <c r="B350" s="2">
        <v>119.2</v>
      </c>
      <c r="C350" s="2">
        <v>5640.6</v>
      </c>
      <c r="D350" s="11">
        <f t="shared" si="20"/>
        <v>-0.005020931050099569</v>
      </c>
      <c r="E350" s="11">
        <f t="shared" si="21"/>
        <v>0.006813215123630699</v>
      </c>
      <c r="F350" s="12">
        <f t="shared" si="22"/>
        <v>-0.011834146173730267</v>
      </c>
      <c r="G350" s="12">
        <f t="shared" si="23"/>
        <v>-0.010675899602713049</v>
      </c>
    </row>
    <row r="351" spans="1:7" ht="12.75">
      <c r="A351" s="3">
        <v>40248</v>
      </c>
      <c r="B351" s="2">
        <v>122.4</v>
      </c>
      <c r="C351" s="2">
        <v>5617.3</v>
      </c>
      <c r="D351" s="11">
        <f t="shared" si="20"/>
        <v>0.026491615446976285</v>
      </c>
      <c r="E351" s="11">
        <f t="shared" si="21"/>
        <v>-0.004139321413135996</v>
      </c>
      <c r="F351" s="12">
        <f t="shared" si="22"/>
        <v>0.03063093686011228</v>
      </c>
      <c r="G351" s="12">
        <f t="shared" si="23"/>
        <v>0.02992725221987916</v>
      </c>
    </row>
    <row r="352" spans="1:7" ht="12.75">
      <c r="A352" s="3">
        <v>40249</v>
      </c>
      <c r="B352" s="2">
        <v>123.3</v>
      </c>
      <c r="C352" s="2">
        <v>5625.6</v>
      </c>
      <c r="D352" s="11">
        <f t="shared" si="20"/>
        <v>0.007326040092072881</v>
      </c>
      <c r="E352" s="11">
        <f t="shared" si="21"/>
        <v>0.0014764876513789383</v>
      </c>
      <c r="F352" s="12">
        <f t="shared" si="22"/>
        <v>0.005849552440693943</v>
      </c>
      <c r="G352" s="12">
        <f t="shared" si="23"/>
        <v>0.006100555341428363</v>
      </c>
    </row>
    <row r="353" spans="1:7" ht="12.75">
      <c r="A353" s="3">
        <v>40252</v>
      </c>
      <c r="B353" s="2">
        <v>124.7</v>
      </c>
      <c r="C353" s="2">
        <v>5593.9</v>
      </c>
      <c r="D353" s="11">
        <f t="shared" si="20"/>
        <v>0.011290442515692212</v>
      </c>
      <c r="E353" s="11">
        <f t="shared" si="21"/>
        <v>-0.005650890744712664</v>
      </c>
      <c r="F353" s="12">
        <f t="shared" si="22"/>
        <v>0.016941333260404878</v>
      </c>
      <c r="G353" s="12">
        <f t="shared" si="23"/>
        <v>0.015980681833803724</v>
      </c>
    </row>
    <row r="354" spans="1:7" ht="12.75">
      <c r="A354" s="3">
        <v>40253</v>
      </c>
      <c r="B354" s="2">
        <v>126.4</v>
      </c>
      <c r="C354" s="2">
        <v>5620.4</v>
      </c>
      <c r="D354" s="11">
        <f t="shared" si="20"/>
        <v>0.013540629026766266</v>
      </c>
      <c r="E354" s="11">
        <f t="shared" si="21"/>
        <v>0.004726117426094489</v>
      </c>
      <c r="F354" s="12">
        <f t="shared" si="22"/>
        <v>0.008814511600671777</v>
      </c>
      <c r="G354" s="12">
        <f t="shared" si="23"/>
        <v>0.009617951563107841</v>
      </c>
    </row>
    <row r="355" spans="1:7" ht="12.75">
      <c r="A355" s="3">
        <v>40254</v>
      </c>
      <c r="B355" s="2">
        <v>124.7</v>
      </c>
      <c r="C355" s="2">
        <v>5644.6</v>
      </c>
      <c r="D355" s="11">
        <f t="shared" si="20"/>
        <v>-0.013540629026766353</v>
      </c>
      <c r="E355" s="11">
        <f t="shared" si="21"/>
        <v>0.004296500173543279</v>
      </c>
      <c r="F355" s="12">
        <f t="shared" si="22"/>
        <v>-0.01783712920030963</v>
      </c>
      <c r="G355" s="12">
        <f t="shared" si="23"/>
        <v>-0.017106724170807275</v>
      </c>
    </row>
    <row r="356" spans="1:7" ht="12.75">
      <c r="A356" s="3">
        <v>40255</v>
      </c>
      <c r="B356" s="2">
        <v>123.7</v>
      </c>
      <c r="C356" s="2">
        <v>5642.6</v>
      </c>
      <c r="D356" s="11">
        <f t="shared" si="20"/>
        <v>-0.008051573287548523</v>
      </c>
      <c r="E356" s="11">
        <f t="shared" si="21"/>
        <v>-0.00035438373040810075</v>
      </c>
      <c r="F356" s="12">
        <f t="shared" si="22"/>
        <v>-0.007697189557140422</v>
      </c>
      <c r="G356" s="12">
        <f t="shared" si="23"/>
        <v>-0.007757434791309799</v>
      </c>
    </row>
    <row r="357" spans="1:7" ht="12.75">
      <c r="A357" s="3">
        <v>40256</v>
      </c>
      <c r="B357" s="2">
        <v>124.1</v>
      </c>
      <c r="C357" s="2">
        <v>5650.1</v>
      </c>
      <c r="D357" s="11">
        <f t="shared" si="20"/>
        <v>0.0032284128121191787</v>
      </c>
      <c r="E357" s="11">
        <f t="shared" si="21"/>
        <v>0.0013282919235833178</v>
      </c>
      <c r="F357" s="12">
        <f t="shared" si="22"/>
        <v>0.001900120888535861</v>
      </c>
      <c r="G357" s="12">
        <f t="shared" si="23"/>
        <v>0.002125930515545025</v>
      </c>
    </row>
    <row r="358" spans="1:7" ht="12.75">
      <c r="A358" s="3">
        <v>40259</v>
      </c>
      <c r="B358" s="2">
        <v>122.6</v>
      </c>
      <c r="C358" s="2">
        <v>5644.5</v>
      </c>
      <c r="D358" s="11">
        <f t="shared" si="20"/>
        <v>-0.01216066870845055</v>
      </c>
      <c r="E358" s="11">
        <f t="shared" si="21"/>
        <v>-0.0009916243973018264</v>
      </c>
      <c r="F358" s="12">
        <f t="shared" si="22"/>
        <v>-0.011169044311148723</v>
      </c>
      <c r="G358" s="12">
        <f t="shared" si="23"/>
        <v>-0.011337620458690034</v>
      </c>
    </row>
    <row r="359" spans="1:7" ht="12.75">
      <c r="A359" s="3">
        <v>40260</v>
      </c>
      <c r="B359" s="2">
        <v>124.1</v>
      </c>
      <c r="C359" s="2">
        <v>5673.6</v>
      </c>
      <c r="D359" s="11">
        <f t="shared" si="20"/>
        <v>0.012160668708450574</v>
      </c>
      <c r="E359" s="11">
        <f t="shared" si="21"/>
        <v>0.005142217178287217</v>
      </c>
      <c r="F359" s="12">
        <f t="shared" si="22"/>
        <v>0.007018451530163357</v>
      </c>
      <c r="G359" s="12">
        <f t="shared" si="23"/>
        <v>0.007892628450472184</v>
      </c>
    </row>
    <row r="360" spans="1:7" ht="12.75">
      <c r="A360" s="3">
        <v>40261</v>
      </c>
      <c r="B360" s="2">
        <v>123.9</v>
      </c>
      <c r="C360" s="2">
        <v>5677.9</v>
      </c>
      <c r="D360" s="11">
        <f t="shared" si="20"/>
        <v>-0.0016129035754646574</v>
      </c>
      <c r="E360" s="11">
        <f t="shared" si="21"/>
        <v>0.0007576091627842642</v>
      </c>
      <c r="F360" s="12">
        <f t="shared" si="22"/>
        <v>-0.0023705127382489216</v>
      </c>
      <c r="G360" s="12">
        <f t="shared" si="23"/>
        <v>-0.0022417191805755967</v>
      </c>
    </row>
    <row r="361" spans="1:7" ht="12.75">
      <c r="A361" s="3">
        <v>40262</v>
      </c>
      <c r="B361" s="2">
        <v>125.83</v>
      </c>
      <c r="C361" s="2">
        <v>5727.6</v>
      </c>
      <c r="D361" s="11">
        <f t="shared" si="20"/>
        <v>0.015457000968779692</v>
      </c>
      <c r="E361" s="11">
        <f t="shared" si="21"/>
        <v>0.008715148757178257</v>
      </c>
      <c r="F361" s="12">
        <f t="shared" si="22"/>
        <v>0.006741852211601436</v>
      </c>
      <c r="G361" s="12">
        <f t="shared" si="23"/>
        <v>0.00822342750032174</v>
      </c>
    </row>
    <row r="362" spans="1:7" ht="12.75">
      <c r="A362" s="3">
        <v>40263</v>
      </c>
      <c r="B362" s="2">
        <v>124.5</v>
      </c>
      <c r="C362" s="2">
        <v>5703</v>
      </c>
      <c r="D362" s="11">
        <f t="shared" si="20"/>
        <v>-0.010626073699114162</v>
      </c>
      <c r="E362" s="11">
        <f t="shared" si="21"/>
        <v>-0.004304242643312415</v>
      </c>
      <c r="F362" s="12">
        <f t="shared" si="22"/>
        <v>-0.006321831055801747</v>
      </c>
      <c r="G362" s="12">
        <f t="shared" si="23"/>
        <v>-0.007053552305164858</v>
      </c>
    </row>
    <row r="363" spans="1:7" ht="12.75">
      <c r="A363" s="3">
        <v>40266</v>
      </c>
      <c r="B363" s="2">
        <v>124.8</v>
      </c>
      <c r="C363" s="2">
        <v>5710.7</v>
      </c>
      <c r="D363" s="11">
        <f t="shared" si="20"/>
        <v>0.0024067400305650593</v>
      </c>
      <c r="E363" s="11">
        <f t="shared" si="21"/>
        <v>0.0013492559236966725</v>
      </c>
      <c r="F363" s="12">
        <f t="shared" si="22"/>
        <v>0.0010574841068683868</v>
      </c>
      <c r="G363" s="12">
        <f t="shared" si="23"/>
        <v>0.0012868576138968212</v>
      </c>
    </row>
    <row r="364" spans="1:7" ht="12.75">
      <c r="A364" s="3">
        <v>40267</v>
      </c>
      <c r="B364" s="2">
        <v>124</v>
      </c>
      <c r="C364" s="2">
        <v>5672.3</v>
      </c>
      <c r="D364" s="11">
        <f t="shared" si="20"/>
        <v>-0.0064308903302904025</v>
      </c>
      <c r="E364" s="11">
        <f t="shared" si="21"/>
        <v>-0.006746928870639852</v>
      </c>
      <c r="F364" s="12">
        <f t="shared" si="22"/>
        <v>0.00031603854034944947</v>
      </c>
      <c r="G364" s="12">
        <f t="shared" si="23"/>
        <v>-0.0008309393676593259</v>
      </c>
    </row>
    <row r="365" spans="1:7" ht="12.75">
      <c r="A365" s="3">
        <v>40268</v>
      </c>
      <c r="B365" s="2">
        <v>123.9</v>
      </c>
      <c r="C365" s="2">
        <v>5679.6</v>
      </c>
      <c r="D365" s="11">
        <f t="shared" si="20"/>
        <v>-0.0008067769699400343</v>
      </c>
      <c r="E365" s="11">
        <f t="shared" si="21"/>
        <v>0.0012861284906069222</v>
      </c>
      <c r="F365" s="12">
        <f t="shared" si="22"/>
        <v>-0.0020929054605469564</v>
      </c>
      <c r="G365" s="12">
        <f t="shared" si="23"/>
        <v>-0.0018742636171437796</v>
      </c>
    </row>
    <row r="366" spans="1:7" ht="12.75">
      <c r="A366" s="3">
        <v>40269</v>
      </c>
      <c r="B366" s="2">
        <v>124.8</v>
      </c>
      <c r="C366" s="2">
        <v>5744.9</v>
      </c>
      <c r="D366" s="11">
        <f t="shared" si="20"/>
        <v>0.007237667300230382</v>
      </c>
      <c r="E366" s="11">
        <f t="shared" si="21"/>
        <v>0.011431696990776466</v>
      </c>
      <c r="F366" s="12">
        <f t="shared" si="22"/>
        <v>-0.004194029690546084</v>
      </c>
      <c r="G366" s="12">
        <f t="shared" si="23"/>
        <v>-0.0022506412021140836</v>
      </c>
    </row>
    <row r="367" spans="1:7" ht="12.75">
      <c r="A367" s="3">
        <v>40274</v>
      </c>
      <c r="B367" s="2">
        <v>124.3</v>
      </c>
      <c r="C367" s="2">
        <v>5780.4</v>
      </c>
      <c r="D367" s="11">
        <f t="shared" si="20"/>
        <v>-0.004014457418661847</v>
      </c>
      <c r="E367" s="11">
        <f t="shared" si="21"/>
        <v>0.006160379733196055</v>
      </c>
      <c r="F367" s="12">
        <f t="shared" si="22"/>
        <v>-0.010174837151857902</v>
      </c>
      <c r="G367" s="12">
        <f t="shared" si="23"/>
        <v>-0.009127572597214573</v>
      </c>
    </row>
    <row r="368" spans="1:7" ht="12.75">
      <c r="A368" s="3">
        <v>40275</v>
      </c>
      <c r="B368" s="2">
        <v>124</v>
      </c>
      <c r="C368" s="2">
        <v>5762.1</v>
      </c>
      <c r="D368" s="11">
        <f t="shared" si="20"/>
        <v>-0.002416432911628568</v>
      </c>
      <c r="E368" s="11">
        <f t="shared" si="21"/>
        <v>-0.0031708928452592795</v>
      </c>
      <c r="F368" s="12">
        <f t="shared" si="22"/>
        <v>0.0007544599336307117</v>
      </c>
      <c r="G368" s="12">
        <f t="shared" si="23"/>
        <v>0.00021540814993663412</v>
      </c>
    </row>
    <row r="369" spans="1:7" ht="12.75">
      <c r="A369" s="3">
        <v>40276</v>
      </c>
      <c r="B369" s="2">
        <v>122.3</v>
      </c>
      <c r="C369" s="2">
        <v>5712.7</v>
      </c>
      <c r="D369" s="11">
        <f t="shared" si="20"/>
        <v>-0.013804522911910271</v>
      </c>
      <c r="E369" s="11">
        <f t="shared" si="21"/>
        <v>-0.008610225048405614</v>
      </c>
      <c r="F369" s="12">
        <f t="shared" si="22"/>
        <v>-0.005194297863504657</v>
      </c>
      <c r="G369" s="12">
        <f t="shared" si="23"/>
        <v>-0.006658036121733612</v>
      </c>
    </row>
    <row r="370" spans="1:7" ht="12.75">
      <c r="A370" s="3">
        <v>40277</v>
      </c>
      <c r="B370" s="2">
        <v>123.3</v>
      </c>
      <c r="C370" s="2">
        <v>5771</v>
      </c>
      <c r="D370" s="11">
        <f t="shared" si="20"/>
        <v>0.008143367477171919</v>
      </c>
      <c r="E370" s="11">
        <f t="shared" si="21"/>
        <v>0.010153609180456064</v>
      </c>
      <c r="F370" s="12">
        <f t="shared" si="22"/>
        <v>-0.0020102417032841456</v>
      </c>
      <c r="G370" s="12">
        <f t="shared" si="23"/>
        <v>-0.00028412814260661383</v>
      </c>
    </row>
    <row r="371" spans="1:7" ht="12.75">
      <c r="A371" s="3">
        <v>40280</v>
      </c>
      <c r="B371" s="2">
        <v>123.1</v>
      </c>
      <c r="C371" s="2">
        <v>5777.6</v>
      </c>
      <c r="D371" s="11">
        <f t="shared" si="20"/>
        <v>-0.0016233769798908598</v>
      </c>
      <c r="E371" s="11">
        <f t="shared" si="21"/>
        <v>0.001142995812226856</v>
      </c>
      <c r="F371" s="12">
        <f t="shared" si="22"/>
        <v>-0.0027663727921177156</v>
      </c>
      <c r="G371" s="12">
        <f t="shared" si="23"/>
        <v>-0.00257206350403915</v>
      </c>
    </row>
    <row r="372" spans="1:7" ht="12.75">
      <c r="A372" s="3">
        <v>40281</v>
      </c>
      <c r="B372" s="2">
        <v>123.7</v>
      </c>
      <c r="C372" s="2">
        <v>5761.7</v>
      </c>
      <c r="D372" s="11">
        <f t="shared" si="20"/>
        <v>0.004862246208034556</v>
      </c>
      <c r="E372" s="11">
        <f t="shared" si="21"/>
        <v>-0.002755801489281757</v>
      </c>
      <c r="F372" s="12">
        <f t="shared" si="22"/>
        <v>0.007618047697316313</v>
      </c>
      <c r="G372" s="12">
        <f t="shared" si="23"/>
        <v>0.007149561444138414</v>
      </c>
    </row>
    <row r="373" spans="1:7" ht="12.75">
      <c r="A373" s="3">
        <v>40282</v>
      </c>
      <c r="B373" s="2">
        <v>129.1</v>
      </c>
      <c r="C373" s="2">
        <v>5796.3</v>
      </c>
      <c r="D373" s="11">
        <f t="shared" si="20"/>
        <v>0.04272801845415449</v>
      </c>
      <c r="E373" s="11">
        <f t="shared" si="21"/>
        <v>0.00598721290153604</v>
      </c>
      <c r="F373" s="12">
        <f t="shared" si="22"/>
        <v>0.03674080555261845</v>
      </c>
      <c r="G373" s="12">
        <f t="shared" si="23"/>
        <v>0.03775863174587958</v>
      </c>
    </row>
    <row r="374" spans="1:7" ht="12.75">
      <c r="A374" s="3">
        <v>40283</v>
      </c>
      <c r="B374" s="2">
        <v>131.9</v>
      </c>
      <c r="C374" s="2">
        <v>5825</v>
      </c>
      <c r="D374" s="11">
        <f t="shared" si="20"/>
        <v>0.021456761870672175</v>
      </c>
      <c r="E374" s="11">
        <f t="shared" si="21"/>
        <v>0.004939216498453799</v>
      </c>
      <c r="F374" s="12">
        <f t="shared" si="22"/>
        <v>0.016517545372218376</v>
      </c>
      <c r="G374" s="12">
        <f t="shared" si="23"/>
        <v>0.017357212176955523</v>
      </c>
    </row>
    <row r="375" spans="1:7" ht="12.75">
      <c r="A375" s="3">
        <v>40284</v>
      </c>
      <c r="B375" s="2">
        <v>131.4</v>
      </c>
      <c r="C375" s="2">
        <v>5744</v>
      </c>
      <c r="D375" s="11">
        <f t="shared" si="20"/>
        <v>-0.0037979536727587473</v>
      </c>
      <c r="E375" s="11">
        <f t="shared" si="21"/>
        <v>-0.014003167705841183</v>
      </c>
      <c r="F375" s="12">
        <f t="shared" si="22"/>
        <v>0.010205214033082435</v>
      </c>
      <c r="G375" s="12">
        <f t="shared" si="23"/>
        <v>0.007824675523089433</v>
      </c>
    </row>
    <row r="376" spans="1:7" ht="12.75">
      <c r="A376" s="3">
        <v>40287</v>
      </c>
      <c r="B376" s="2">
        <v>131.7</v>
      </c>
      <c r="C376" s="2">
        <v>5727.9</v>
      </c>
      <c r="D376" s="11">
        <f t="shared" si="20"/>
        <v>0.0022805026987250815</v>
      </c>
      <c r="E376" s="11">
        <f t="shared" si="21"/>
        <v>-0.0028068603405317456</v>
      </c>
      <c r="F376" s="12">
        <f t="shared" si="22"/>
        <v>0.005087363039256827</v>
      </c>
      <c r="G376" s="12">
        <f t="shared" si="23"/>
        <v>0.00461019678136643</v>
      </c>
    </row>
    <row r="377" spans="1:7" ht="12.75">
      <c r="A377" s="3">
        <v>40288</v>
      </c>
      <c r="B377" s="2">
        <v>134.2</v>
      </c>
      <c r="C377" s="2">
        <v>5783.7</v>
      </c>
      <c r="D377" s="11">
        <f t="shared" si="20"/>
        <v>0.01880461578834608</v>
      </c>
      <c r="E377" s="11">
        <f t="shared" si="21"/>
        <v>0.009694644886004487</v>
      </c>
      <c r="F377" s="12">
        <f t="shared" si="22"/>
        <v>0.009109970902341592</v>
      </c>
      <c r="G377" s="12">
        <f t="shared" si="23"/>
        <v>0.010758060532962356</v>
      </c>
    </row>
    <row r="378" spans="1:7" ht="12.75">
      <c r="A378" s="3">
        <v>40289</v>
      </c>
      <c r="B378" s="2">
        <v>133.6</v>
      </c>
      <c r="C378" s="2">
        <v>5723.4</v>
      </c>
      <c r="D378" s="11">
        <f t="shared" si="20"/>
        <v>-0.0044809634350359805</v>
      </c>
      <c r="E378" s="11">
        <f t="shared" si="21"/>
        <v>-0.010480581894315515</v>
      </c>
      <c r="F378" s="12">
        <f t="shared" si="22"/>
        <v>0.0059996184592795345</v>
      </c>
      <c r="G378" s="12">
        <f t="shared" si="23"/>
        <v>0.004217919537245896</v>
      </c>
    </row>
    <row r="379" spans="1:7" ht="12.75">
      <c r="A379" s="3">
        <v>40290</v>
      </c>
      <c r="B379" s="2">
        <v>131.6</v>
      </c>
      <c r="C379" s="2">
        <v>5665.3</v>
      </c>
      <c r="D379" s="11">
        <f t="shared" si="20"/>
        <v>-0.015083242211328476</v>
      </c>
      <c r="E379" s="11">
        <f t="shared" si="21"/>
        <v>-0.010203184567283965</v>
      </c>
      <c r="F379" s="12">
        <f t="shared" si="22"/>
        <v>-0.004880057644044511</v>
      </c>
      <c r="G379" s="12">
        <f t="shared" si="23"/>
        <v>-0.006614599020482784</v>
      </c>
    </row>
    <row r="380" spans="1:7" ht="12.75">
      <c r="A380" s="3">
        <v>40291</v>
      </c>
      <c r="B380" s="2">
        <v>132.3</v>
      </c>
      <c r="C380" s="2">
        <v>5723.6</v>
      </c>
      <c r="D380" s="11">
        <f t="shared" si="20"/>
        <v>0.005305052229693319</v>
      </c>
      <c r="E380" s="11">
        <f t="shared" si="21"/>
        <v>0.010238128220646745</v>
      </c>
      <c r="F380" s="12">
        <f t="shared" si="22"/>
        <v>-0.0049330759909534255</v>
      </c>
      <c r="G380" s="12">
        <f t="shared" si="23"/>
        <v>-0.0031925941934434782</v>
      </c>
    </row>
    <row r="381" spans="1:7" ht="12.75">
      <c r="A381" s="3">
        <v>40294</v>
      </c>
      <c r="B381" s="2">
        <v>131.5</v>
      </c>
      <c r="C381" s="2">
        <v>5753.9</v>
      </c>
      <c r="D381" s="11">
        <f t="shared" si="20"/>
        <v>-0.0060652195030907905</v>
      </c>
      <c r="E381" s="11">
        <f t="shared" si="21"/>
        <v>0.0052799077134333475</v>
      </c>
      <c r="F381" s="12">
        <f t="shared" si="22"/>
        <v>-0.011345127216524139</v>
      </c>
      <c r="G381" s="12">
        <f t="shared" si="23"/>
        <v>-0.01044754290524047</v>
      </c>
    </row>
    <row r="382" spans="1:7" ht="12.75">
      <c r="A382" s="3">
        <v>40295</v>
      </c>
      <c r="B382" s="2">
        <v>126.6</v>
      </c>
      <c r="C382" s="2">
        <v>5603.5</v>
      </c>
      <c r="D382" s="11">
        <f t="shared" si="20"/>
        <v>-0.037974341907743486</v>
      </c>
      <c r="E382" s="11">
        <f t="shared" si="21"/>
        <v>-0.026486483253930684</v>
      </c>
      <c r="F382" s="12">
        <f t="shared" si="22"/>
        <v>-0.011487858653812803</v>
      </c>
      <c r="G382" s="12">
        <f t="shared" si="23"/>
        <v>-0.01599056080698102</v>
      </c>
    </row>
    <row r="383" spans="1:7" ht="12.75">
      <c r="A383" s="3">
        <v>40296</v>
      </c>
      <c r="B383" s="2">
        <v>125</v>
      </c>
      <c r="C383" s="2">
        <v>5586.6</v>
      </c>
      <c r="D383" s="11">
        <f t="shared" si="20"/>
        <v>-0.012718772407774671</v>
      </c>
      <c r="E383" s="11">
        <f t="shared" si="21"/>
        <v>-0.003020529369543543</v>
      </c>
      <c r="F383" s="12">
        <f t="shared" si="22"/>
        <v>-0.009698243038231129</v>
      </c>
      <c r="G383" s="12">
        <f t="shared" si="23"/>
        <v>-0.010211733031053532</v>
      </c>
    </row>
    <row r="384" spans="1:7" ht="12.75">
      <c r="A384" s="3">
        <v>40297</v>
      </c>
      <c r="B384" s="2">
        <v>126.4</v>
      </c>
      <c r="C384" s="2">
        <v>5617.8</v>
      </c>
      <c r="D384" s="11">
        <f t="shared" si="20"/>
        <v>0.011137744410456021</v>
      </c>
      <c r="E384" s="11">
        <f t="shared" si="21"/>
        <v>0.005569255050359204</v>
      </c>
      <c r="F384" s="12">
        <f t="shared" si="22"/>
        <v>0.005568489360096817</v>
      </c>
      <c r="G384" s="12">
        <f t="shared" si="23"/>
        <v>0.006515262718657882</v>
      </c>
    </row>
    <row r="385" spans="1:7" ht="12.75">
      <c r="A385" s="3">
        <v>40298</v>
      </c>
      <c r="B385" s="2">
        <v>126.7</v>
      </c>
      <c r="C385" s="2">
        <v>5553.3</v>
      </c>
      <c r="D385" s="11">
        <f t="shared" si="20"/>
        <v>0.002370605614336222</v>
      </c>
      <c r="E385" s="11">
        <f t="shared" si="21"/>
        <v>-0.011547782539149303</v>
      </c>
      <c r="F385" s="12">
        <f t="shared" si="22"/>
        <v>0.013918388153485525</v>
      </c>
      <c r="G385" s="12">
        <f t="shared" si="23"/>
        <v>0.011955265121830143</v>
      </c>
    </row>
    <row r="386" spans="1:7" ht="12.75">
      <c r="A386" s="3">
        <v>40302</v>
      </c>
      <c r="B386" s="2">
        <v>125</v>
      </c>
      <c r="C386" s="2">
        <v>5411.1</v>
      </c>
      <c r="D386" s="11">
        <f t="shared" si="20"/>
        <v>-0.013508350024792306</v>
      </c>
      <c r="E386" s="11">
        <f t="shared" si="21"/>
        <v>-0.025939946289485878</v>
      </c>
      <c r="F386" s="12">
        <f t="shared" si="22"/>
        <v>0.012431596264693572</v>
      </c>
      <c r="G386" s="12">
        <f t="shared" si="23"/>
        <v>0.00802180539548097</v>
      </c>
    </row>
    <row r="387" spans="1:7" ht="12.75">
      <c r="A387" s="3">
        <v>40303</v>
      </c>
      <c r="B387" s="2">
        <v>120.8</v>
      </c>
      <c r="C387" s="2">
        <v>5341.9</v>
      </c>
      <c r="D387" s="11">
        <f t="shared" si="20"/>
        <v>-0.03417745180158663</v>
      </c>
      <c r="E387" s="11">
        <f t="shared" si="21"/>
        <v>-0.012871004430252122</v>
      </c>
      <c r="F387" s="12">
        <f t="shared" si="22"/>
        <v>-0.021306447371334504</v>
      </c>
      <c r="G387" s="12">
        <f t="shared" si="23"/>
        <v>-0.023494518124477365</v>
      </c>
    </row>
    <row r="388" spans="1:7" ht="12.75">
      <c r="A388" s="3">
        <v>40304</v>
      </c>
      <c r="B388" s="2">
        <v>117.3</v>
      </c>
      <c r="C388" s="2">
        <v>5261</v>
      </c>
      <c r="D388" s="11">
        <f t="shared" si="20"/>
        <v>-0.029401529841284746</v>
      </c>
      <c r="E388" s="11">
        <f t="shared" si="21"/>
        <v>-0.015260272183203914</v>
      </c>
      <c r="F388" s="12">
        <f t="shared" si="22"/>
        <v>-0.014141257658080832</v>
      </c>
      <c r="G388" s="12">
        <f t="shared" si="23"/>
        <v>-0.016735503929225497</v>
      </c>
    </row>
    <row r="389" spans="1:7" ht="12.75">
      <c r="A389" s="3">
        <v>40305</v>
      </c>
      <c r="B389" s="2">
        <v>109.9</v>
      </c>
      <c r="C389" s="2">
        <v>5123</v>
      </c>
      <c r="D389" s="11">
        <f t="shared" si="20"/>
        <v>-0.065163894249854</v>
      </c>
      <c r="E389" s="11">
        <f t="shared" si="21"/>
        <v>-0.02658091779160493</v>
      </c>
      <c r="F389" s="12">
        <f t="shared" si="22"/>
        <v>-0.03858297645824907</v>
      </c>
      <c r="G389" s="12">
        <f t="shared" si="23"/>
        <v>-0.04310173248282191</v>
      </c>
    </row>
    <row r="390" spans="1:7" ht="12.75">
      <c r="A390" s="3">
        <v>40308</v>
      </c>
      <c r="B390" s="2">
        <v>116.3</v>
      </c>
      <c r="C390" s="2">
        <v>5387.4</v>
      </c>
      <c r="D390" s="11">
        <f t="shared" si="20"/>
        <v>0.0566021981150429</v>
      </c>
      <c r="E390" s="11">
        <f t="shared" si="21"/>
        <v>0.050322688815615656</v>
      </c>
      <c r="F390" s="12">
        <f t="shared" si="22"/>
        <v>0.0062795092994272425</v>
      </c>
      <c r="G390" s="12">
        <f t="shared" si="23"/>
        <v>0.01483436639808191</v>
      </c>
    </row>
    <row r="391" spans="1:7" ht="12.75">
      <c r="A391" s="3">
        <v>40309</v>
      </c>
      <c r="B391" s="2">
        <v>118.9</v>
      </c>
      <c r="C391" s="2">
        <v>5334.2</v>
      </c>
      <c r="D391" s="11">
        <f aca="true" t="shared" si="24" ref="D391:D454">LN(B391/B390)</f>
        <v>0.022109744172117477</v>
      </c>
      <c r="E391" s="11">
        <f aca="true" t="shared" si="25" ref="E391:E454">LN(C391/C390)</f>
        <v>-0.009923973402704194</v>
      </c>
      <c r="F391" s="12">
        <f aca="true" t="shared" si="26" ref="F391:F454">D391-E391</f>
        <v>0.03203371757482167</v>
      </c>
      <c r="G391" s="12">
        <f aca="true" t="shared" si="27" ref="G391:G454">D391-0.83*E391</f>
        <v>0.03034664209636196</v>
      </c>
    </row>
    <row r="392" spans="1:7" ht="12.75">
      <c r="A392" s="3">
        <v>40310</v>
      </c>
      <c r="B392" s="2">
        <v>121.7</v>
      </c>
      <c r="C392" s="2">
        <v>5383.5</v>
      </c>
      <c r="D392" s="11">
        <f t="shared" si="24"/>
        <v>0.023276196296745377</v>
      </c>
      <c r="E392" s="11">
        <f t="shared" si="25"/>
        <v>0.009199799903657881</v>
      </c>
      <c r="F392" s="12">
        <f t="shared" si="26"/>
        <v>0.014076396393087496</v>
      </c>
      <c r="G392" s="12">
        <f t="shared" si="27"/>
        <v>0.015640362376709335</v>
      </c>
    </row>
    <row r="393" spans="1:7" ht="12.75">
      <c r="A393" s="3">
        <v>40311</v>
      </c>
      <c r="B393" s="2">
        <v>133.6</v>
      </c>
      <c r="C393" s="2">
        <v>5433.7</v>
      </c>
      <c r="D393" s="11">
        <f t="shared" si="24"/>
        <v>0.09329126110906386</v>
      </c>
      <c r="E393" s="11">
        <f t="shared" si="25"/>
        <v>0.009281581256561634</v>
      </c>
      <c r="F393" s="12">
        <f t="shared" si="26"/>
        <v>0.08400967985250223</v>
      </c>
      <c r="G393" s="12">
        <f t="shared" si="27"/>
        <v>0.0855875486661177</v>
      </c>
    </row>
    <row r="394" spans="1:7" ht="12.75">
      <c r="A394" s="3">
        <v>40312</v>
      </c>
      <c r="B394" s="2">
        <v>130.3</v>
      </c>
      <c r="C394" s="2">
        <v>5262.9</v>
      </c>
      <c r="D394" s="11">
        <f t="shared" si="24"/>
        <v>-0.025010776971745762</v>
      </c>
      <c r="E394" s="11">
        <f t="shared" si="25"/>
        <v>-0.03193809590908463</v>
      </c>
      <c r="F394" s="12">
        <f t="shared" si="26"/>
        <v>0.0069273189373388645</v>
      </c>
      <c r="G394" s="12">
        <f t="shared" si="27"/>
        <v>0.0014978426327944758</v>
      </c>
    </row>
    <row r="395" spans="1:7" ht="12.75">
      <c r="A395" s="3">
        <v>40315</v>
      </c>
      <c r="B395" s="2">
        <v>127.6</v>
      </c>
      <c r="C395" s="2">
        <v>5262.5</v>
      </c>
      <c r="D395" s="11">
        <f t="shared" si="24"/>
        <v>-0.020939113220110075</v>
      </c>
      <c r="E395" s="11">
        <f t="shared" si="25"/>
        <v>-7.600661261177188E-05</v>
      </c>
      <c r="F395" s="12">
        <f t="shared" si="26"/>
        <v>-0.020863106607498304</v>
      </c>
      <c r="G395" s="12">
        <f t="shared" si="27"/>
        <v>-0.020876027731642304</v>
      </c>
    </row>
    <row r="396" spans="1:7" ht="12.75">
      <c r="A396" s="3">
        <v>40316</v>
      </c>
      <c r="B396" s="2">
        <v>129.2</v>
      </c>
      <c r="C396" s="2">
        <v>5307.3</v>
      </c>
      <c r="D396" s="11">
        <f t="shared" si="24"/>
        <v>0.012461220437812033</v>
      </c>
      <c r="E396" s="11">
        <f t="shared" si="25"/>
        <v>0.008477032352041015</v>
      </c>
      <c r="F396" s="12">
        <f t="shared" si="26"/>
        <v>0.003984188085771018</v>
      </c>
      <c r="G396" s="12">
        <f t="shared" si="27"/>
        <v>0.005425283585617991</v>
      </c>
    </row>
    <row r="397" spans="1:7" ht="12.75">
      <c r="A397" s="3">
        <v>40317</v>
      </c>
      <c r="B397" s="2">
        <v>126</v>
      </c>
      <c r="C397" s="2">
        <v>5158.1</v>
      </c>
      <c r="D397" s="11">
        <f t="shared" si="24"/>
        <v>-0.02507968439702343</v>
      </c>
      <c r="E397" s="11">
        <f t="shared" si="25"/>
        <v>-0.02851493672987851</v>
      </c>
      <c r="F397" s="12">
        <f t="shared" si="26"/>
        <v>0.00343525233285508</v>
      </c>
      <c r="G397" s="12">
        <f t="shared" si="27"/>
        <v>-0.0014122869112242684</v>
      </c>
    </row>
    <row r="398" spans="1:7" ht="12.75">
      <c r="A398" s="3">
        <v>40318</v>
      </c>
      <c r="B398" s="2">
        <v>126.6</v>
      </c>
      <c r="C398" s="2">
        <v>5073.1</v>
      </c>
      <c r="D398" s="11">
        <f t="shared" si="24"/>
        <v>0.004750602758597799</v>
      </c>
      <c r="E398" s="11">
        <f t="shared" si="25"/>
        <v>-0.016616224038539282</v>
      </c>
      <c r="F398" s="12">
        <f t="shared" si="26"/>
        <v>0.02136682679713708</v>
      </c>
      <c r="G398" s="12">
        <f t="shared" si="27"/>
        <v>0.0185420687105854</v>
      </c>
    </row>
    <row r="399" spans="1:7" ht="12.75">
      <c r="A399" s="3">
        <v>40319</v>
      </c>
      <c r="B399" s="2">
        <v>125.33</v>
      </c>
      <c r="C399" s="2">
        <v>5062.9</v>
      </c>
      <c r="D399" s="11">
        <f t="shared" si="24"/>
        <v>-0.010082251086644912</v>
      </c>
      <c r="E399" s="11">
        <f t="shared" si="25"/>
        <v>-0.002012628935097612</v>
      </c>
      <c r="F399" s="12">
        <f t="shared" si="26"/>
        <v>-0.008069622151547301</v>
      </c>
      <c r="G399" s="12">
        <f t="shared" si="27"/>
        <v>-0.008411769070513895</v>
      </c>
    </row>
    <row r="400" spans="1:7" ht="12.75">
      <c r="A400" s="3">
        <v>40322</v>
      </c>
      <c r="B400" s="2">
        <v>125.2</v>
      </c>
      <c r="C400" s="2">
        <v>5069.6</v>
      </c>
      <c r="D400" s="11">
        <f t="shared" si="24"/>
        <v>-0.0010377999574327059</v>
      </c>
      <c r="E400" s="11">
        <f t="shared" si="25"/>
        <v>0.0013224773701446453</v>
      </c>
      <c r="F400" s="12">
        <f t="shared" si="26"/>
        <v>-0.002360277327577351</v>
      </c>
      <c r="G400" s="12">
        <f t="shared" si="27"/>
        <v>-0.0021354561746527614</v>
      </c>
    </row>
    <row r="401" spans="1:7" ht="12.75">
      <c r="A401" s="3">
        <v>40323</v>
      </c>
      <c r="B401" s="2">
        <v>119.8</v>
      </c>
      <c r="C401" s="2">
        <v>4940.7</v>
      </c>
      <c r="D401" s="11">
        <f t="shared" si="24"/>
        <v>-0.04408877298464924</v>
      </c>
      <c r="E401" s="11">
        <f t="shared" si="25"/>
        <v>-0.02575489746103493</v>
      </c>
      <c r="F401" s="12">
        <f t="shared" si="26"/>
        <v>-0.01833387552361431</v>
      </c>
      <c r="G401" s="12">
        <f t="shared" si="27"/>
        <v>-0.02271220809199025</v>
      </c>
    </row>
    <row r="402" spans="1:7" ht="12.75">
      <c r="A402" s="3">
        <v>40324</v>
      </c>
      <c r="B402" s="2">
        <v>119.9</v>
      </c>
      <c r="C402" s="2">
        <v>5038.1</v>
      </c>
      <c r="D402" s="11">
        <f t="shared" si="24"/>
        <v>0.0008343763521195829</v>
      </c>
      <c r="E402" s="11">
        <f t="shared" si="25"/>
        <v>0.019522005313778096</v>
      </c>
      <c r="F402" s="12">
        <f t="shared" si="26"/>
        <v>-0.018687628961658515</v>
      </c>
      <c r="G402" s="12">
        <f t="shared" si="27"/>
        <v>-0.015368888058316236</v>
      </c>
    </row>
    <row r="403" spans="1:7" ht="12.75">
      <c r="A403" s="3">
        <v>40325</v>
      </c>
      <c r="B403" s="2">
        <v>124.9</v>
      </c>
      <c r="C403" s="2">
        <v>5195.2</v>
      </c>
      <c r="D403" s="11">
        <f t="shared" si="24"/>
        <v>0.0408553550980635</v>
      </c>
      <c r="E403" s="11">
        <f t="shared" si="25"/>
        <v>0.030706095486530954</v>
      </c>
      <c r="F403" s="12">
        <f t="shared" si="26"/>
        <v>0.010149259611532544</v>
      </c>
      <c r="G403" s="12">
        <f t="shared" si="27"/>
        <v>0.01536929584424281</v>
      </c>
    </row>
    <row r="404" spans="1:7" ht="12.75">
      <c r="A404" s="3">
        <v>40326</v>
      </c>
      <c r="B404" s="2">
        <v>127</v>
      </c>
      <c r="C404" s="2">
        <v>5188.4</v>
      </c>
      <c r="D404" s="11">
        <f t="shared" si="24"/>
        <v>0.01667366932705916</v>
      </c>
      <c r="E404" s="11">
        <f t="shared" si="25"/>
        <v>-0.0013097578820635294</v>
      </c>
      <c r="F404" s="12">
        <f t="shared" si="26"/>
        <v>0.017983427209122688</v>
      </c>
      <c r="G404" s="12">
        <f t="shared" si="27"/>
        <v>0.01776076836917189</v>
      </c>
    </row>
    <row r="405" spans="1:7" ht="12.75">
      <c r="A405" s="3">
        <v>40330</v>
      </c>
      <c r="B405" s="2">
        <v>129.5</v>
      </c>
      <c r="C405" s="2">
        <v>5163.3</v>
      </c>
      <c r="D405" s="11">
        <f t="shared" si="24"/>
        <v>0.019493794681001132</v>
      </c>
      <c r="E405" s="11">
        <f t="shared" si="25"/>
        <v>-0.004849454522473152</v>
      </c>
      <c r="F405" s="12">
        <f t="shared" si="26"/>
        <v>0.024343249203474283</v>
      </c>
      <c r="G405" s="12">
        <f t="shared" si="27"/>
        <v>0.02351884193465385</v>
      </c>
    </row>
    <row r="406" spans="1:7" ht="12.75">
      <c r="A406" s="3">
        <v>40331</v>
      </c>
      <c r="B406" s="2">
        <v>130.13</v>
      </c>
      <c r="C406" s="2">
        <v>5151.3</v>
      </c>
      <c r="D406" s="11">
        <f t="shared" si="24"/>
        <v>0.004853069649073464</v>
      </c>
      <c r="E406" s="11">
        <f t="shared" si="25"/>
        <v>-0.0023267999561781827</v>
      </c>
      <c r="F406" s="12">
        <f t="shared" si="26"/>
        <v>0.007179869605251647</v>
      </c>
      <c r="G406" s="12">
        <f t="shared" si="27"/>
        <v>0.006784313612701355</v>
      </c>
    </row>
    <row r="407" spans="1:7" ht="12.75">
      <c r="A407" s="3">
        <v>40332</v>
      </c>
      <c r="B407" s="2">
        <v>133.71</v>
      </c>
      <c r="C407" s="2">
        <v>5211.2</v>
      </c>
      <c r="D407" s="11">
        <f t="shared" si="24"/>
        <v>0.027139324837908197</v>
      </c>
      <c r="E407" s="11">
        <f t="shared" si="25"/>
        <v>0.011561045534102452</v>
      </c>
      <c r="F407" s="12">
        <f t="shared" si="26"/>
        <v>0.015578279303805745</v>
      </c>
      <c r="G407" s="12">
        <f t="shared" si="27"/>
        <v>0.017543657044603162</v>
      </c>
    </row>
    <row r="408" spans="1:7" ht="12.75">
      <c r="A408" s="3">
        <v>40333</v>
      </c>
      <c r="B408" s="2">
        <v>130.1</v>
      </c>
      <c r="C408" s="2">
        <v>5126</v>
      </c>
      <c r="D408" s="11">
        <f t="shared" si="24"/>
        <v>-0.02736989010811466</v>
      </c>
      <c r="E408" s="11">
        <f t="shared" si="25"/>
        <v>-0.016484527597952603</v>
      </c>
      <c r="F408" s="12">
        <f t="shared" si="26"/>
        <v>-0.010885362510162058</v>
      </c>
      <c r="G408" s="12">
        <f t="shared" si="27"/>
        <v>-0.013687732201814</v>
      </c>
    </row>
    <row r="409" spans="1:7" ht="12.75">
      <c r="A409" s="3">
        <v>40336</v>
      </c>
      <c r="B409" s="2">
        <v>128.4</v>
      </c>
      <c r="C409" s="2">
        <v>5069.1</v>
      </c>
      <c r="D409" s="11">
        <f t="shared" si="24"/>
        <v>-0.013152994262598743</v>
      </c>
      <c r="E409" s="11">
        <f t="shared" si="25"/>
        <v>-0.011162340889302604</v>
      </c>
      <c r="F409" s="12">
        <f t="shared" si="26"/>
        <v>-0.001990653373296139</v>
      </c>
      <c r="G409" s="12">
        <f t="shared" si="27"/>
        <v>-0.0038882513244775825</v>
      </c>
    </row>
    <row r="410" spans="1:7" ht="12.75">
      <c r="A410" s="3">
        <v>40337</v>
      </c>
      <c r="B410" s="2">
        <v>125.6</v>
      </c>
      <c r="C410" s="2">
        <v>5028.1</v>
      </c>
      <c r="D410" s="11">
        <f t="shared" si="24"/>
        <v>-0.022048137221762614</v>
      </c>
      <c r="E410" s="11">
        <f t="shared" si="25"/>
        <v>-0.008121107898644562</v>
      </c>
      <c r="F410" s="12">
        <f t="shared" si="26"/>
        <v>-0.013927029323118052</v>
      </c>
      <c r="G410" s="12">
        <f t="shared" si="27"/>
        <v>-0.015307617665887629</v>
      </c>
    </row>
    <row r="411" spans="1:7" ht="12.75">
      <c r="A411" s="3">
        <v>40338</v>
      </c>
      <c r="B411" s="2">
        <v>130.5</v>
      </c>
      <c r="C411" s="2">
        <v>5085.9</v>
      </c>
      <c r="D411" s="11">
        <f t="shared" si="24"/>
        <v>0.038270972728649925</v>
      </c>
      <c r="E411" s="11">
        <f t="shared" si="25"/>
        <v>0.011429825835947656</v>
      </c>
      <c r="F411" s="12">
        <f t="shared" si="26"/>
        <v>0.02684114689270227</v>
      </c>
      <c r="G411" s="12">
        <f t="shared" si="27"/>
        <v>0.02878421728481337</v>
      </c>
    </row>
    <row r="412" spans="1:7" ht="12.75">
      <c r="A412" s="3">
        <v>40339</v>
      </c>
      <c r="B412" s="2">
        <v>131.8</v>
      </c>
      <c r="C412" s="2">
        <v>5132.5</v>
      </c>
      <c r="D412" s="11">
        <f t="shared" si="24"/>
        <v>0.009912395305658739</v>
      </c>
      <c r="E412" s="11">
        <f t="shared" si="25"/>
        <v>0.009120864921071581</v>
      </c>
      <c r="F412" s="12">
        <f t="shared" si="26"/>
        <v>0.0007915303845871576</v>
      </c>
      <c r="G412" s="12">
        <f t="shared" si="27"/>
        <v>0.0023420774211693265</v>
      </c>
    </row>
    <row r="413" spans="1:7" ht="12.75">
      <c r="A413" s="3">
        <v>40340</v>
      </c>
      <c r="B413" s="2">
        <v>135.9</v>
      </c>
      <c r="C413" s="2">
        <v>5163.7</v>
      </c>
      <c r="D413" s="11">
        <f t="shared" si="24"/>
        <v>0.03063369908869104</v>
      </c>
      <c r="E413" s="11">
        <f t="shared" si="25"/>
        <v>0.006060506885506342</v>
      </c>
      <c r="F413" s="12">
        <f t="shared" si="26"/>
        <v>0.0245731922031847</v>
      </c>
      <c r="G413" s="12">
        <f t="shared" si="27"/>
        <v>0.025603478373720776</v>
      </c>
    </row>
    <row r="414" spans="1:7" ht="12.75">
      <c r="A414" s="3">
        <v>40343</v>
      </c>
      <c r="B414" s="2">
        <v>138.4</v>
      </c>
      <c r="C414" s="2">
        <v>5202.1</v>
      </c>
      <c r="D414" s="11">
        <f t="shared" si="24"/>
        <v>0.018228722026471182</v>
      </c>
      <c r="E414" s="11">
        <f t="shared" si="25"/>
        <v>0.007409013420860007</v>
      </c>
      <c r="F414" s="12">
        <f t="shared" si="26"/>
        <v>0.010819708605611175</v>
      </c>
      <c r="G414" s="12">
        <f t="shared" si="27"/>
        <v>0.012079240887157377</v>
      </c>
    </row>
    <row r="415" spans="1:7" ht="12.75">
      <c r="A415" s="3">
        <v>40344</v>
      </c>
      <c r="B415" s="2">
        <v>139.8</v>
      </c>
      <c r="C415" s="2">
        <v>5217.8</v>
      </c>
      <c r="D415" s="11">
        <f t="shared" si="24"/>
        <v>0.010064786616140837</v>
      </c>
      <c r="E415" s="11">
        <f t="shared" si="25"/>
        <v>0.0030134669010164687</v>
      </c>
      <c r="F415" s="12">
        <f t="shared" si="26"/>
        <v>0.007051319715124368</v>
      </c>
      <c r="G415" s="12">
        <f t="shared" si="27"/>
        <v>0.007563609088297169</v>
      </c>
    </row>
    <row r="416" spans="1:7" ht="12.75">
      <c r="A416" s="3">
        <v>40345</v>
      </c>
      <c r="B416" s="2">
        <v>140.6</v>
      </c>
      <c r="C416" s="2">
        <v>5237.9</v>
      </c>
      <c r="D416" s="11">
        <f t="shared" si="24"/>
        <v>0.0057061495768544685</v>
      </c>
      <c r="E416" s="11">
        <f t="shared" si="25"/>
        <v>0.003844797528740808</v>
      </c>
      <c r="F416" s="12">
        <f t="shared" si="26"/>
        <v>0.0018613520481136603</v>
      </c>
      <c r="G416" s="12">
        <f t="shared" si="27"/>
        <v>0.002514967627999598</v>
      </c>
    </row>
    <row r="417" spans="1:7" ht="12.75">
      <c r="A417" s="3">
        <v>40346</v>
      </c>
      <c r="B417" s="2">
        <v>139.6</v>
      </c>
      <c r="C417" s="2">
        <v>5253.9</v>
      </c>
      <c r="D417" s="11">
        <f t="shared" si="24"/>
        <v>-0.007137789048292406</v>
      </c>
      <c r="E417" s="11">
        <f t="shared" si="25"/>
        <v>0.0030500033175163083</v>
      </c>
      <c r="F417" s="12">
        <f t="shared" si="26"/>
        <v>-0.010187792365808714</v>
      </c>
      <c r="G417" s="12">
        <f t="shared" si="27"/>
        <v>-0.009669291801830942</v>
      </c>
    </row>
    <row r="418" spans="1:7" ht="12.75">
      <c r="A418" s="3">
        <v>40347</v>
      </c>
      <c r="B418" s="2">
        <v>136.8</v>
      </c>
      <c r="C418" s="2">
        <v>5250.8</v>
      </c>
      <c r="D418" s="11">
        <f t="shared" si="24"/>
        <v>-0.020261185139821856</v>
      </c>
      <c r="E418" s="11">
        <f t="shared" si="25"/>
        <v>-0.0005902120174760209</v>
      </c>
      <c r="F418" s="12">
        <f t="shared" si="26"/>
        <v>-0.019670973122345836</v>
      </c>
      <c r="G418" s="12">
        <f t="shared" si="27"/>
        <v>-0.019771309165316758</v>
      </c>
    </row>
    <row r="419" spans="1:7" ht="12.75">
      <c r="A419" s="3">
        <v>40350</v>
      </c>
      <c r="B419" s="2">
        <v>136.3</v>
      </c>
      <c r="C419" s="2">
        <v>5299.1</v>
      </c>
      <c r="D419" s="11">
        <f t="shared" si="24"/>
        <v>-0.00366166648596315</v>
      </c>
      <c r="E419" s="11">
        <f t="shared" si="25"/>
        <v>0.009156548870631435</v>
      </c>
      <c r="F419" s="12">
        <f t="shared" si="26"/>
        <v>-0.012818215356594585</v>
      </c>
      <c r="G419" s="12">
        <f t="shared" si="27"/>
        <v>-0.011261602048587241</v>
      </c>
    </row>
    <row r="420" spans="1:7" ht="12.75">
      <c r="A420" s="3">
        <v>40351</v>
      </c>
      <c r="B420" s="2">
        <v>135.5</v>
      </c>
      <c r="C420" s="2">
        <v>5247</v>
      </c>
      <c r="D420" s="11">
        <f t="shared" si="24"/>
        <v>-0.005886698382731456</v>
      </c>
      <c r="E420" s="11">
        <f t="shared" si="25"/>
        <v>-0.00988051011317206</v>
      </c>
      <c r="F420" s="12">
        <f t="shared" si="26"/>
        <v>0.003993811730440605</v>
      </c>
      <c r="G420" s="12">
        <f t="shared" si="27"/>
        <v>0.0023141250112013534</v>
      </c>
    </row>
    <row r="421" spans="1:7" ht="12.75">
      <c r="A421" s="3">
        <v>40352</v>
      </c>
      <c r="B421" s="2">
        <v>135.3</v>
      </c>
      <c r="C421" s="2">
        <v>5178.5</v>
      </c>
      <c r="D421" s="11">
        <f t="shared" si="24"/>
        <v>-0.0014771051430131042</v>
      </c>
      <c r="E421" s="11">
        <f t="shared" si="25"/>
        <v>-0.013141045657778183</v>
      </c>
      <c r="F421" s="12">
        <f t="shared" si="26"/>
        <v>0.011663940514765079</v>
      </c>
      <c r="G421" s="12">
        <f t="shared" si="27"/>
        <v>0.009429962752942788</v>
      </c>
    </row>
    <row r="422" spans="1:7" ht="12.75">
      <c r="A422" s="3">
        <v>40353</v>
      </c>
      <c r="B422" s="2">
        <v>132</v>
      </c>
      <c r="C422" s="2">
        <v>5100.2</v>
      </c>
      <c r="D422" s="11">
        <f t="shared" si="24"/>
        <v>-0.024692612590371636</v>
      </c>
      <c r="E422" s="11">
        <f t="shared" si="25"/>
        <v>-0.015235684399156882</v>
      </c>
      <c r="F422" s="12">
        <f t="shared" si="26"/>
        <v>-0.009456928191214754</v>
      </c>
      <c r="G422" s="12">
        <f t="shared" si="27"/>
        <v>-0.012046994539071425</v>
      </c>
    </row>
    <row r="423" spans="1:7" ht="12.75">
      <c r="A423" s="3">
        <v>40354</v>
      </c>
      <c r="B423" s="2">
        <v>130.7</v>
      </c>
      <c r="C423" s="2">
        <v>5046.5</v>
      </c>
      <c r="D423" s="11">
        <f t="shared" si="24"/>
        <v>-0.009897301956194626</v>
      </c>
      <c r="E423" s="11">
        <f t="shared" si="25"/>
        <v>-0.010584820950862528</v>
      </c>
      <c r="F423" s="12">
        <f t="shared" si="26"/>
        <v>0.0006875189946679017</v>
      </c>
      <c r="G423" s="12">
        <f t="shared" si="27"/>
        <v>-0.0011119005669787286</v>
      </c>
    </row>
    <row r="424" spans="1:7" ht="12.75">
      <c r="A424" s="3">
        <v>40357</v>
      </c>
      <c r="B424" s="2">
        <v>131.5</v>
      </c>
      <c r="C424" s="2">
        <v>5071.7</v>
      </c>
      <c r="D424" s="11">
        <f t="shared" si="24"/>
        <v>0.006102230987643093</v>
      </c>
      <c r="E424" s="11">
        <f t="shared" si="25"/>
        <v>0.004981133423835787</v>
      </c>
      <c r="F424" s="12">
        <f t="shared" si="26"/>
        <v>0.0011210975638073061</v>
      </c>
      <c r="G424" s="12">
        <f t="shared" si="27"/>
        <v>0.00196789024585939</v>
      </c>
    </row>
    <row r="425" spans="1:7" ht="12.75">
      <c r="A425" s="3">
        <v>40358</v>
      </c>
      <c r="B425" s="2">
        <v>130.5</v>
      </c>
      <c r="C425" s="2">
        <v>4914.2</v>
      </c>
      <c r="D425" s="11">
        <f t="shared" si="24"/>
        <v>-0.007633624855071095</v>
      </c>
      <c r="E425" s="11">
        <f t="shared" si="25"/>
        <v>-0.03154709380914972</v>
      </c>
      <c r="F425" s="12">
        <f t="shared" si="26"/>
        <v>0.023913468954078622</v>
      </c>
      <c r="G425" s="12">
        <f t="shared" si="27"/>
        <v>0.018550463006523167</v>
      </c>
    </row>
    <row r="426" spans="1:7" ht="12.75">
      <c r="A426" s="3">
        <v>40359</v>
      </c>
      <c r="B426" s="2">
        <v>130.1</v>
      </c>
      <c r="C426" s="2">
        <v>4916.9</v>
      </c>
      <c r="D426" s="11">
        <f t="shared" si="24"/>
        <v>-0.0030698412442886026</v>
      </c>
      <c r="E426" s="11">
        <f t="shared" si="25"/>
        <v>0.0005492773072970325</v>
      </c>
      <c r="F426" s="12">
        <f t="shared" si="26"/>
        <v>-0.003619118551585635</v>
      </c>
      <c r="G426" s="12">
        <f t="shared" si="27"/>
        <v>-0.0035257414093451396</v>
      </c>
    </row>
    <row r="427" spans="1:7" ht="12.75">
      <c r="A427" s="3">
        <v>40360</v>
      </c>
      <c r="B427" s="2">
        <v>128</v>
      </c>
      <c r="C427" s="2">
        <v>4805.8</v>
      </c>
      <c r="D427" s="11">
        <f t="shared" si="24"/>
        <v>-0.016273121598842366</v>
      </c>
      <c r="E427" s="11">
        <f t="shared" si="25"/>
        <v>-0.022854728818752685</v>
      </c>
      <c r="F427" s="12">
        <f t="shared" si="26"/>
        <v>0.006581607219910319</v>
      </c>
      <c r="G427" s="12">
        <f t="shared" si="27"/>
        <v>0.0026963033207223625</v>
      </c>
    </row>
    <row r="428" spans="1:7" ht="12.75">
      <c r="A428" s="3">
        <v>40361</v>
      </c>
      <c r="B428" s="2">
        <v>126.6</v>
      </c>
      <c r="C428" s="2">
        <v>4838.1</v>
      </c>
      <c r="D428" s="11">
        <f t="shared" si="24"/>
        <v>-0.010997754209541398</v>
      </c>
      <c r="E428" s="11">
        <f t="shared" si="25"/>
        <v>0.006698559872435135</v>
      </c>
      <c r="F428" s="12">
        <f t="shared" si="26"/>
        <v>-0.017696314081976534</v>
      </c>
      <c r="G428" s="12">
        <f t="shared" si="27"/>
        <v>-0.01655755890366256</v>
      </c>
    </row>
    <row r="429" spans="1:7" ht="12.75">
      <c r="A429" s="3">
        <v>40364</v>
      </c>
      <c r="B429" s="2">
        <v>126.3</v>
      </c>
      <c r="C429" s="2">
        <v>4823.5</v>
      </c>
      <c r="D429" s="11">
        <f t="shared" si="24"/>
        <v>-0.0023724803536303565</v>
      </c>
      <c r="E429" s="11">
        <f t="shared" si="25"/>
        <v>-0.0030222760439714805</v>
      </c>
      <c r="F429" s="12">
        <f t="shared" si="26"/>
        <v>0.000649795690341124</v>
      </c>
      <c r="G429" s="12">
        <f t="shared" si="27"/>
        <v>0.00013600876286597218</v>
      </c>
    </row>
    <row r="430" spans="1:7" ht="12.75">
      <c r="A430" s="3">
        <v>40365</v>
      </c>
      <c r="B430" s="2">
        <v>130.2</v>
      </c>
      <c r="C430" s="2">
        <v>4965</v>
      </c>
      <c r="D430" s="11">
        <f t="shared" si="24"/>
        <v>0.030411700418023328</v>
      </c>
      <c r="E430" s="11">
        <f t="shared" si="25"/>
        <v>0.028913491868664605</v>
      </c>
      <c r="F430" s="12">
        <f t="shared" si="26"/>
        <v>0.0014982085493587226</v>
      </c>
      <c r="G430" s="12">
        <f t="shared" si="27"/>
        <v>0.006413502167031706</v>
      </c>
    </row>
    <row r="431" spans="1:7" ht="12.75">
      <c r="A431" s="3">
        <v>40366</v>
      </c>
      <c r="B431" s="2">
        <v>134.9</v>
      </c>
      <c r="C431" s="2">
        <v>5014.8</v>
      </c>
      <c r="D431" s="11">
        <f t="shared" si="24"/>
        <v>0.03546203343924148</v>
      </c>
      <c r="E431" s="11">
        <f t="shared" si="25"/>
        <v>0.009980242762597052</v>
      </c>
      <c r="F431" s="12">
        <f t="shared" si="26"/>
        <v>0.02548179067664443</v>
      </c>
      <c r="G431" s="12">
        <f t="shared" si="27"/>
        <v>0.027178431946285928</v>
      </c>
    </row>
    <row r="432" spans="1:7" ht="12.75">
      <c r="A432" s="3">
        <v>40367</v>
      </c>
      <c r="B432" s="2">
        <v>136</v>
      </c>
      <c r="C432" s="2">
        <v>5105.5</v>
      </c>
      <c r="D432" s="11">
        <f t="shared" si="24"/>
        <v>0.00812112252234173</v>
      </c>
      <c r="E432" s="11">
        <f t="shared" si="25"/>
        <v>0.017924849753722685</v>
      </c>
      <c r="F432" s="12">
        <f t="shared" si="26"/>
        <v>-0.009803727231380954</v>
      </c>
      <c r="G432" s="12">
        <f t="shared" si="27"/>
        <v>-0.006756502773248097</v>
      </c>
    </row>
    <row r="433" spans="1:7" ht="12.75">
      <c r="A433" s="3">
        <v>40368</v>
      </c>
      <c r="B433" s="2">
        <v>140</v>
      </c>
      <c r="C433" s="2">
        <v>5132.9</v>
      </c>
      <c r="D433" s="11">
        <f t="shared" si="24"/>
        <v>0.028987536873252187</v>
      </c>
      <c r="E433" s="11">
        <f t="shared" si="25"/>
        <v>0.005352411590406452</v>
      </c>
      <c r="F433" s="12">
        <f t="shared" si="26"/>
        <v>0.023635125282845736</v>
      </c>
      <c r="G433" s="12">
        <f t="shared" si="27"/>
        <v>0.02454503525321483</v>
      </c>
    </row>
    <row r="434" spans="1:7" ht="12.75">
      <c r="A434" s="3">
        <v>40371</v>
      </c>
      <c r="B434" s="2">
        <v>138.7</v>
      </c>
      <c r="C434" s="2">
        <v>5167</v>
      </c>
      <c r="D434" s="11">
        <f t="shared" si="24"/>
        <v>-0.00932909528851845</v>
      </c>
      <c r="E434" s="11">
        <f t="shared" si="25"/>
        <v>0.006621447701185444</v>
      </c>
      <c r="F434" s="12">
        <f t="shared" si="26"/>
        <v>-0.015950542989703893</v>
      </c>
      <c r="G434" s="12">
        <f t="shared" si="27"/>
        <v>-0.014824896880502368</v>
      </c>
    </row>
    <row r="435" spans="1:7" ht="12.75">
      <c r="A435" s="3">
        <v>40372</v>
      </c>
      <c r="B435" s="2">
        <v>143.4</v>
      </c>
      <c r="C435" s="2">
        <v>5271</v>
      </c>
      <c r="D435" s="11">
        <f t="shared" si="24"/>
        <v>0.03332460084473413</v>
      </c>
      <c r="E435" s="11">
        <f t="shared" si="25"/>
        <v>0.019927848568022336</v>
      </c>
      <c r="F435" s="12">
        <f t="shared" si="26"/>
        <v>0.013396752276711797</v>
      </c>
      <c r="G435" s="12">
        <f t="shared" si="27"/>
        <v>0.016784486533275595</v>
      </c>
    </row>
    <row r="436" spans="1:7" ht="12.75">
      <c r="A436" s="3">
        <v>40373</v>
      </c>
      <c r="B436" s="2">
        <v>142.3</v>
      </c>
      <c r="C436" s="2">
        <v>5253.5</v>
      </c>
      <c r="D436" s="11">
        <f t="shared" si="24"/>
        <v>-0.007700423069713291</v>
      </c>
      <c r="E436" s="11">
        <f t="shared" si="25"/>
        <v>-0.0033255767263769298</v>
      </c>
      <c r="F436" s="12">
        <f t="shared" si="26"/>
        <v>-0.004374846343336361</v>
      </c>
      <c r="G436" s="12">
        <f t="shared" si="27"/>
        <v>-0.00494019438682044</v>
      </c>
    </row>
    <row r="437" spans="1:7" ht="12.75">
      <c r="A437" s="3">
        <v>40374</v>
      </c>
      <c r="B437" s="2">
        <v>139.8</v>
      </c>
      <c r="C437" s="2">
        <v>5211.3</v>
      </c>
      <c r="D437" s="11">
        <f t="shared" si="24"/>
        <v>-0.017724675296096847</v>
      </c>
      <c r="E437" s="11">
        <f t="shared" si="25"/>
        <v>-0.008065176352842578</v>
      </c>
      <c r="F437" s="12">
        <f t="shared" si="26"/>
        <v>-0.009659498943254269</v>
      </c>
      <c r="G437" s="12">
        <f t="shared" si="27"/>
        <v>-0.011030578923237506</v>
      </c>
    </row>
    <row r="438" spans="1:7" ht="12.75">
      <c r="A438" s="3">
        <v>40375</v>
      </c>
      <c r="B438" s="2">
        <v>142.08</v>
      </c>
      <c r="C438" s="2">
        <v>5158.9</v>
      </c>
      <c r="D438" s="11">
        <f t="shared" si="24"/>
        <v>0.016177449444150113</v>
      </c>
      <c r="E438" s="11">
        <f t="shared" si="25"/>
        <v>-0.010105966320675125</v>
      </c>
      <c r="F438" s="12">
        <f t="shared" si="26"/>
        <v>0.026283415764825235</v>
      </c>
      <c r="G438" s="12">
        <f t="shared" si="27"/>
        <v>0.024565401490310466</v>
      </c>
    </row>
    <row r="439" spans="1:7" ht="12.75">
      <c r="A439" s="3">
        <v>40378</v>
      </c>
      <c r="B439" s="2">
        <v>139</v>
      </c>
      <c r="C439" s="2">
        <v>5148.3</v>
      </c>
      <c r="D439" s="11">
        <f t="shared" si="24"/>
        <v>-0.02191634611316825</v>
      </c>
      <c r="E439" s="11">
        <f t="shared" si="25"/>
        <v>-0.002056815378945117</v>
      </c>
      <c r="F439" s="12">
        <f t="shared" si="26"/>
        <v>-0.01985953073422313</v>
      </c>
      <c r="G439" s="12">
        <f t="shared" si="27"/>
        <v>-0.0202091893486438</v>
      </c>
    </row>
    <row r="440" spans="1:7" ht="12.75">
      <c r="A440" s="3">
        <v>40379</v>
      </c>
      <c r="B440" s="2">
        <v>134.5</v>
      </c>
      <c r="C440" s="2">
        <v>5139.5</v>
      </c>
      <c r="D440" s="11">
        <f t="shared" si="24"/>
        <v>-0.03290973408879798</v>
      </c>
      <c r="E440" s="11">
        <f t="shared" si="25"/>
        <v>-0.0017107646233904949</v>
      </c>
      <c r="F440" s="12">
        <f t="shared" si="26"/>
        <v>-0.031198969465407483</v>
      </c>
      <c r="G440" s="12">
        <f t="shared" si="27"/>
        <v>-0.03148979945138387</v>
      </c>
    </row>
    <row r="441" spans="1:7" ht="12.75">
      <c r="A441" s="3">
        <v>40380</v>
      </c>
      <c r="B441" s="2">
        <v>135.76</v>
      </c>
      <c r="C441" s="2">
        <v>5214.6</v>
      </c>
      <c r="D441" s="11">
        <f t="shared" si="24"/>
        <v>0.009324421884077033</v>
      </c>
      <c r="E441" s="11">
        <f t="shared" si="25"/>
        <v>0.01450658521849284</v>
      </c>
      <c r="F441" s="12">
        <f t="shared" si="26"/>
        <v>-0.005182163334415808</v>
      </c>
      <c r="G441" s="12">
        <f t="shared" si="27"/>
        <v>-0.0027160438472720247</v>
      </c>
    </row>
    <row r="442" spans="1:7" ht="12.75">
      <c r="A442" s="3">
        <v>40381</v>
      </c>
      <c r="B442" s="2">
        <v>141</v>
      </c>
      <c r="C442" s="2">
        <v>5313.8</v>
      </c>
      <c r="D442" s="11">
        <f t="shared" si="24"/>
        <v>0.03787126945219743</v>
      </c>
      <c r="E442" s="11">
        <f t="shared" si="25"/>
        <v>0.01884482650795479</v>
      </c>
      <c r="F442" s="12">
        <f t="shared" si="26"/>
        <v>0.01902644294424264</v>
      </c>
      <c r="G442" s="12">
        <f t="shared" si="27"/>
        <v>0.022230063450594955</v>
      </c>
    </row>
    <row r="443" spans="1:7" ht="12.75">
      <c r="A443" s="3">
        <v>40382</v>
      </c>
      <c r="B443" s="2">
        <v>140.7</v>
      </c>
      <c r="C443" s="2">
        <v>5312.6</v>
      </c>
      <c r="D443" s="11">
        <f t="shared" si="24"/>
        <v>-0.002129926257824965</v>
      </c>
      <c r="E443" s="11">
        <f t="shared" si="25"/>
        <v>-0.00022585259450059195</v>
      </c>
      <c r="F443" s="12">
        <f t="shared" si="26"/>
        <v>-0.001904073663324373</v>
      </c>
      <c r="G443" s="12">
        <f t="shared" si="27"/>
        <v>-0.0019424686043894735</v>
      </c>
    </row>
    <row r="444" spans="1:7" ht="12.75">
      <c r="A444" s="3">
        <v>40385</v>
      </c>
      <c r="B444" s="2">
        <v>142.2</v>
      </c>
      <c r="C444" s="2">
        <v>5351.1</v>
      </c>
      <c r="D444" s="11">
        <f t="shared" si="24"/>
        <v>0.010604553248797067</v>
      </c>
      <c r="E444" s="11">
        <f t="shared" si="25"/>
        <v>0.00722078964744371</v>
      </c>
      <c r="F444" s="12">
        <f t="shared" si="26"/>
        <v>0.0033837636013533574</v>
      </c>
      <c r="G444" s="12">
        <f t="shared" si="27"/>
        <v>0.004611297841418788</v>
      </c>
    </row>
    <row r="445" spans="1:7" ht="12.75">
      <c r="A445" s="3">
        <v>40386</v>
      </c>
      <c r="B445" s="2">
        <v>141.5</v>
      </c>
      <c r="C445" s="2">
        <v>5365.7</v>
      </c>
      <c r="D445" s="11">
        <f t="shared" si="24"/>
        <v>-0.004934800285848052</v>
      </c>
      <c r="E445" s="11">
        <f t="shared" si="25"/>
        <v>0.0027246956241585383</v>
      </c>
      <c r="F445" s="12">
        <f t="shared" si="26"/>
        <v>-0.007659495910006591</v>
      </c>
      <c r="G445" s="12">
        <f t="shared" si="27"/>
        <v>-0.007196297653899638</v>
      </c>
    </row>
    <row r="446" spans="1:7" ht="12.75">
      <c r="A446" s="3">
        <v>40387</v>
      </c>
      <c r="B446" s="2">
        <v>139.9</v>
      </c>
      <c r="C446" s="2">
        <v>5319.7</v>
      </c>
      <c r="D446" s="11">
        <f t="shared" si="24"/>
        <v>-0.011371835411856749</v>
      </c>
      <c r="E446" s="11">
        <f t="shared" si="25"/>
        <v>-0.008609932088310466</v>
      </c>
      <c r="F446" s="12">
        <f t="shared" si="26"/>
        <v>-0.002761903323546283</v>
      </c>
      <c r="G446" s="12">
        <f t="shared" si="27"/>
        <v>-0.004225591778559063</v>
      </c>
    </row>
    <row r="447" spans="1:7" ht="12.75">
      <c r="A447" s="3">
        <v>40388</v>
      </c>
      <c r="B447" s="2">
        <v>144.8</v>
      </c>
      <c r="C447" s="2">
        <v>5314</v>
      </c>
      <c r="D447" s="11">
        <f t="shared" si="24"/>
        <v>0.03442559828018061</v>
      </c>
      <c r="E447" s="11">
        <f t="shared" si="25"/>
        <v>-0.0010720634484566625</v>
      </c>
      <c r="F447" s="12">
        <f t="shared" si="26"/>
        <v>0.035497661728637275</v>
      </c>
      <c r="G447" s="12">
        <f t="shared" si="27"/>
        <v>0.035315410942399636</v>
      </c>
    </row>
    <row r="448" spans="1:7" ht="12.75">
      <c r="A448" s="3">
        <v>40389</v>
      </c>
      <c r="B448" s="2">
        <v>142.2</v>
      </c>
      <c r="C448" s="2">
        <v>5258</v>
      </c>
      <c r="D448" s="11">
        <f t="shared" si="24"/>
        <v>-0.01811896258247564</v>
      </c>
      <c r="E448" s="11">
        <f t="shared" si="25"/>
        <v>-0.010594121029932244</v>
      </c>
      <c r="F448" s="12">
        <f t="shared" si="26"/>
        <v>-0.007524841552543396</v>
      </c>
      <c r="G448" s="12">
        <f t="shared" si="27"/>
        <v>-0.009325842127631878</v>
      </c>
    </row>
    <row r="449" spans="1:7" ht="12.75">
      <c r="A449" s="3">
        <v>40392</v>
      </c>
      <c r="B449" s="2">
        <v>142.5</v>
      </c>
      <c r="C449" s="2">
        <v>5397.1</v>
      </c>
      <c r="D449" s="11">
        <f t="shared" si="24"/>
        <v>0.0021074823395647994</v>
      </c>
      <c r="E449" s="11">
        <f t="shared" si="25"/>
        <v>0.026111045969463113</v>
      </c>
      <c r="F449" s="12">
        <f t="shared" si="26"/>
        <v>-0.024003563629898313</v>
      </c>
      <c r="G449" s="12">
        <f t="shared" si="27"/>
        <v>-0.01956468581508958</v>
      </c>
    </row>
    <row r="450" spans="1:7" ht="12.75">
      <c r="A450" s="3">
        <v>40393</v>
      </c>
      <c r="B450" s="2">
        <v>143.6</v>
      </c>
      <c r="C450" s="2">
        <v>5396.5</v>
      </c>
      <c r="D450" s="11">
        <f t="shared" si="24"/>
        <v>0.007689656905418571</v>
      </c>
      <c r="E450" s="11">
        <f t="shared" si="25"/>
        <v>-0.00011117699388869074</v>
      </c>
      <c r="F450" s="12">
        <f t="shared" si="26"/>
        <v>0.007800833899307262</v>
      </c>
      <c r="G450" s="12">
        <f t="shared" si="27"/>
        <v>0.007781933810346185</v>
      </c>
    </row>
    <row r="451" spans="1:7" ht="12.75">
      <c r="A451" s="3">
        <v>40394</v>
      </c>
      <c r="B451" s="2">
        <v>143.5</v>
      </c>
      <c r="C451" s="2">
        <v>5386.2</v>
      </c>
      <c r="D451" s="11">
        <f t="shared" si="24"/>
        <v>-0.0006966214144479978</v>
      </c>
      <c r="E451" s="11">
        <f t="shared" si="25"/>
        <v>-0.0019104682747032651</v>
      </c>
      <c r="F451" s="12">
        <f t="shared" si="26"/>
        <v>0.0012138468602552674</v>
      </c>
      <c r="G451" s="12">
        <f t="shared" si="27"/>
        <v>0.0008890672535557123</v>
      </c>
    </row>
    <row r="452" spans="1:7" ht="12.75">
      <c r="A452" s="3">
        <v>40395</v>
      </c>
      <c r="B452" s="2">
        <v>144.3</v>
      </c>
      <c r="C452" s="2">
        <v>5365.8</v>
      </c>
      <c r="D452" s="11">
        <f t="shared" si="24"/>
        <v>0.005559430580149519</v>
      </c>
      <c r="E452" s="11">
        <f t="shared" si="25"/>
        <v>-0.0037946474105072735</v>
      </c>
      <c r="F452" s="12">
        <f t="shared" si="26"/>
        <v>0.009354077990656793</v>
      </c>
      <c r="G452" s="12">
        <f t="shared" si="27"/>
        <v>0.008708987930870556</v>
      </c>
    </row>
    <row r="453" spans="1:7" ht="12.75">
      <c r="A453" s="3">
        <v>40396</v>
      </c>
      <c r="B453" s="2">
        <v>143</v>
      </c>
      <c r="C453" s="2">
        <v>5332.4</v>
      </c>
      <c r="D453" s="11">
        <f t="shared" si="24"/>
        <v>-0.009049835519918038</v>
      </c>
      <c r="E453" s="11">
        <f t="shared" si="25"/>
        <v>-0.006244061340668696</v>
      </c>
      <c r="F453" s="12">
        <f t="shared" si="26"/>
        <v>-0.0028057741792493424</v>
      </c>
      <c r="G453" s="12">
        <f t="shared" si="27"/>
        <v>-0.003867264607163021</v>
      </c>
    </row>
    <row r="454" spans="1:7" ht="12.75">
      <c r="A454" s="3">
        <v>40399</v>
      </c>
      <c r="B454" s="2">
        <v>146.3</v>
      </c>
      <c r="C454" s="2">
        <v>5410.5</v>
      </c>
      <c r="D454" s="11">
        <f t="shared" si="24"/>
        <v>0.022814677766171482</v>
      </c>
      <c r="E454" s="11">
        <f t="shared" si="25"/>
        <v>0.014540091772181494</v>
      </c>
      <c r="F454" s="12">
        <f t="shared" si="26"/>
        <v>0.008274585993989989</v>
      </c>
      <c r="G454" s="12">
        <f t="shared" si="27"/>
        <v>0.010746401595260843</v>
      </c>
    </row>
    <row r="455" spans="1:7" ht="12.75">
      <c r="A455" s="3">
        <v>40400</v>
      </c>
      <c r="B455" s="2">
        <v>146.4</v>
      </c>
      <c r="C455" s="2">
        <v>5376.4</v>
      </c>
      <c r="D455" s="11">
        <f aca="true" t="shared" si="28" ref="D455:D510">LN(B455/B454)</f>
        <v>0.0006832935011324836</v>
      </c>
      <c r="E455" s="11">
        <f aca="true" t="shared" si="29" ref="E455:E510">LN(C455/C454)</f>
        <v>-0.006322504814710243</v>
      </c>
      <c r="F455" s="12">
        <f aca="true" t="shared" si="30" ref="F455:F510">D455-E455</f>
        <v>0.007005798315842727</v>
      </c>
      <c r="G455" s="12">
        <f aca="true" t="shared" si="31" ref="G455:G510">D455-0.83*E455</f>
        <v>0.005930972497341985</v>
      </c>
    </row>
    <row r="456" spans="1:7" ht="12.75">
      <c r="A456" s="3">
        <v>40401</v>
      </c>
      <c r="B456" s="2">
        <v>137.8</v>
      </c>
      <c r="C456" s="2">
        <v>5245.2</v>
      </c>
      <c r="D456" s="11">
        <f t="shared" si="28"/>
        <v>-0.060539242947653</v>
      </c>
      <c r="E456" s="11">
        <f t="shared" si="29"/>
        <v>-0.024705632539724</v>
      </c>
      <c r="F456" s="12">
        <f t="shared" si="30"/>
        <v>-0.035833610407929</v>
      </c>
      <c r="G456" s="12">
        <f t="shared" si="31"/>
        <v>-0.040033567939682074</v>
      </c>
    </row>
    <row r="457" spans="1:7" ht="12.75">
      <c r="A457" s="3">
        <v>40402</v>
      </c>
      <c r="B457" s="2">
        <v>138.36</v>
      </c>
      <c r="C457" s="2">
        <v>5266.1</v>
      </c>
      <c r="D457" s="11">
        <f t="shared" si="28"/>
        <v>0.00405562548940972</v>
      </c>
      <c r="E457" s="11">
        <f t="shared" si="29"/>
        <v>0.003976677964220232</v>
      </c>
      <c r="F457" s="12">
        <f t="shared" si="30"/>
        <v>7.894752518948847E-05</v>
      </c>
      <c r="G457" s="12">
        <f t="shared" si="31"/>
        <v>0.0007549827791069282</v>
      </c>
    </row>
    <row r="458" spans="1:7" ht="12.75">
      <c r="A458" s="3">
        <v>40403</v>
      </c>
      <c r="B458" s="2">
        <v>138.4</v>
      </c>
      <c r="C458" s="2">
        <v>5275.4</v>
      </c>
      <c r="D458" s="11">
        <f t="shared" si="28"/>
        <v>0.0002890591146011465</v>
      </c>
      <c r="E458" s="11">
        <f t="shared" si="29"/>
        <v>0.0017644552317617242</v>
      </c>
      <c r="F458" s="12">
        <f t="shared" si="30"/>
        <v>-0.0014753961171605778</v>
      </c>
      <c r="G458" s="12">
        <f t="shared" si="31"/>
        <v>-0.0011754387277610847</v>
      </c>
    </row>
    <row r="459" spans="1:7" ht="12.75">
      <c r="A459" s="3">
        <v>40406</v>
      </c>
      <c r="B459" s="2">
        <v>137.2</v>
      </c>
      <c r="C459" s="2">
        <v>5276.1</v>
      </c>
      <c r="D459" s="11">
        <f t="shared" si="28"/>
        <v>-0.00870832789178442</v>
      </c>
      <c r="E459" s="11">
        <f t="shared" si="29"/>
        <v>0.00013268255717710048</v>
      </c>
      <c r="F459" s="12">
        <f t="shared" si="30"/>
        <v>-0.00884101044896152</v>
      </c>
      <c r="G459" s="12">
        <f t="shared" si="31"/>
        <v>-0.008818454414241414</v>
      </c>
    </row>
    <row r="460" spans="1:7" ht="12.75">
      <c r="A460" s="3">
        <v>40407</v>
      </c>
      <c r="B460" s="2">
        <v>138.53</v>
      </c>
      <c r="C460" s="2">
        <v>5350.5</v>
      </c>
      <c r="D460" s="11">
        <f t="shared" si="28"/>
        <v>0.009647193378002874</v>
      </c>
      <c r="E460" s="11">
        <f t="shared" si="29"/>
        <v>0.014002826056627558</v>
      </c>
      <c r="F460" s="12">
        <f t="shared" si="30"/>
        <v>-0.004355632678624684</v>
      </c>
      <c r="G460" s="12">
        <f t="shared" si="31"/>
        <v>-0.0019751522489979984</v>
      </c>
    </row>
    <row r="461" spans="1:7" ht="12.75">
      <c r="A461" s="3">
        <v>40408</v>
      </c>
      <c r="B461" s="2">
        <v>139</v>
      </c>
      <c r="C461" s="2">
        <v>5302.9</v>
      </c>
      <c r="D461" s="11">
        <f t="shared" si="28"/>
        <v>0.003387024460904142</v>
      </c>
      <c r="E461" s="11">
        <f t="shared" si="29"/>
        <v>-0.008936173758339053</v>
      </c>
      <c r="F461" s="12">
        <f t="shared" si="30"/>
        <v>0.012323198219243195</v>
      </c>
      <c r="G461" s="12">
        <f t="shared" si="31"/>
        <v>0.010804048680325556</v>
      </c>
    </row>
    <row r="462" spans="1:7" ht="12.75">
      <c r="A462" s="3">
        <v>40409</v>
      </c>
      <c r="B462" s="2">
        <v>135.4</v>
      </c>
      <c r="C462" s="2">
        <v>5211.3</v>
      </c>
      <c r="D462" s="11">
        <f t="shared" si="28"/>
        <v>-0.02624057265251704</v>
      </c>
      <c r="E462" s="11">
        <f t="shared" si="29"/>
        <v>-0.01742449593272949</v>
      </c>
      <c r="F462" s="12">
        <f t="shared" si="30"/>
        <v>-0.008816076719787552</v>
      </c>
      <c r="G462" s="12">
        <f t="shared" si="31"/>
        <v>-0.011778241028351566</v>
      </c>
    </row>
    <row r="463" spans="1:7" ht="12.75">
      <c r="A463" s="3">
        <v>40410</v>
      </c>
      <c r="B463" s="2">
        <v>133.6</v>
      </c>
      <c r="C463" s="2">
        <v>5195.3</v>
      </c>
      <c r="D463" s="11">
        <f t="shared" si="28"/>
        <v>-0.01338309937562931</v>
      </c>
      <c r="E463" s="11">
        <f t="shared" si="29"/>
        <v>-0.003074974075545443</v>
      </c>
      <c r="F463" s="12">
        <f t="shared" si="30"/>
        <v>-0.010308125300083867</v>
      </c>
      <c r="G463" s="12">
        <f t="shared" si="31"/>
        <v>-0.010830870892926591</v>
      </c>
    </row>
    <row r="464" spans="1:7" ht="12.75">
      <c r="A464" s="3">
        <v>40413</v>
      </c>
      <c r="B464" s="2">
        <v>135.5</v>
      </c>
      <c r="C464" s="2">
        <v>5234.8</v>
      </c>
      <c r="D464" s="11">
        <f t="shared" si="28"/>
        <v>0.014121379217210309</v>
      </c>
      <c r="E464" s="11">
        <f t="shared" si="29"/>
        <v>0.007574268480883544</v>
      </c>
      <c r="F464" s="12">
        <f t="shared" si="30"/>
        <v>0.006547110736326764</v>
      </c>
      <c r="G464" s="12">
        <f t="shared" si="31"/>
        <v>0.007834736378076967</v>
      </c>
    </row>
    <row r="465" spans="1:7" ht="12.75">
      <c r="A465" s="3">
        <v>40414</v>
      </c>
      <c r="B465" s="2">
        <v>135.2</v>
      </c>
      <c r="C465" s="2">
        <v>5156</v>
      </c>
      <c r="D465" s="11">
        <f t="shared" si="28"/>
        <v>-0.0022164767108919558</v>
      </c>
      <c r="E465" s="11">
        <f t="shared" si="29"/>
        <v>-0.015167554122247611</v>
      </c>
      <c r="F465" s="12">
        <f t="shared" si="30"/>
        <v>0.012951077411355656</v>
      </c>
      <c r="G465" s="12">
        <f t="shared" si="31"/>
        <v>0.010372593210573561</v>
      </c>
    </row>
    <row r="466" spans="1:7" ht="12.75">
      <c r="A466" s="3">
        <v>40415</v>
      </c>
      <c r="B466" s="2">
        <v>132.6</v>
      </c>
      <c r="C466" s="2">
        <v>5109.4</v>
      </c>
      <c r="D466" s="11">
        <f t="shared" si="28"/>
        <v>-0.019418085857101513</v>
      </c>
      <c r="E466" s="11">
        <f t="shared" si="29"/>
        <v>-0.009079104584969137</v>
      </c>
      <c r="F466" s="12">
        <f t="shared" si="30"/>
        <v>-0.010338981272132376</v>
      </c>
      <c r="G466" s="12">
        <f t="shared" si="31"/>
        <v>-0.01188242905157713</v>
      </c>
    </row>
    <row r="467" spans="1:7" ht="12.75">
      <c r="A467" s="3">
        <v>40416</v>
      </c>
      <c r="B467" s="2">
        <v>130.6</v>
      </c>
      <c r="C467" s="2">
        <v>5155.8</v>
      </c>
      <c r="D467" s="11">
        <f t="shared" si="28"/>
        <v>-0.015197860909431392</v>
      </c>
      <c r="E467" s="11">
        <f t="shared" si="29"/>
        <v>0.009040314073123624</v>
      </c>
      <c r="F467" s="12">
        <f t="shared" si="30"/>
        <v>-0.024238174982555018</v>
      </c>
      <c r="G467" s="12">
        <f t="shared" si="31"/>
        <v>-0.022701321590124</v>
      </c>
    </row>
    <row r="468" spans="1:7" ht="12.75">
      <c r="A468" s="3">
        <v>40417</v>
      </c>
      <c r="B468" s="2">
        <v>134.2</v>
      </c>
      <c r="C468" s="2">
        <v>5201.6</v>
      </c>
      <c r="D468" s="11">
        <f t="shared" si="28"/>
        <v>0.02719200769525065</v>
      </c>
      <c r="E468" s="11">
        <f t="shared" si="29"/>
        <v>0.008843976002408676</v>
      </c>
      <c r="F468" s="12">
        <f t="shared" si="30"/>
        <v>0.018348031692841972</v>
      </c>
      <c r="G468" s="12">
        <f t="shared" si="31"/>
        <v>0.019851507613251447</v>
      </c>
    </row>
    <row r="469" spans="1:7" ht="12.75">
      <c r="A469" s="3">
        <v>40421</v>
      </c>
      <c r="B469" s="2">
        <v>133.2</v>
      </c>
      <c r="C469" s="2">
        <v>5225.2</v>
      </c>
      <c r="D469" s="11">
        <f t="shared" si="28"/>
        <v>-0.007479466431292624</v>
      </c>
      <c r="E469" s="11">
        <f t="shared" si="29"/>
        <v>0.004526804062767162</v>
      </c>
      <c r="F469" s="12">
        <f t="shared" si="30"/>
        <v>-0.012006270494059786</v>
      </c>
      <c r="G469" s="12">
        <f t="shared" si="31"/>
        <v>-0.011236713803389368</v>
      </c>
    </row>
    <row r="470" spans="1:7" ht="12.75">
      <c r="A470" s="3">
        <v>40422</v>
      </c>
      <c r="B470" s="2">
        <v>136.7</v>
      </c>
      <c r="C470" s="2">
        <v>5366.4</v>
      </c>
      <c r="D470" s="11">
        <f t="shared" si="28"/>
        <v>0.025936985623615107</v>
      </c>
      <c r="E470" s="11">
        <f t="shared" si="29"/>
        <v>0.02666421801648152</v>
      </c>
      <c r="F470" s="12">
        <f t="shared" si="30"/>
        <v>-0.0007272323928664143</v>
      </c>
      <c r="G470" s="12">
        <f t="shared" si="31"/>
        <v>0.003805684669935444</v>
      </c>
    </row>
    <row r="471" spans="1:7" ht="12.75">
      <c r="A471" s="3">
        <v>40423</v>
      </c>
      <c r="B471" s="2">
        <v>136.1</v>
      </c>
      <c r="C471" s="2">
        <v>5371</v>
      </c>
      <c r="D471" s="11">
        <f t="shared" si="28"/>
        <v>-0.004398834072483401</v>
      </c>
      <c r="E471" s="11">
        <f t="shared" si="29"/>
        <v>0.0008568182765697806</v>
      </c>
      <c r="F471" s="12">
        <f t="shared" si="30"/>
        <v>-0.005255652349053182</v>
      </c>
      <c r="G471" s="12">
        <f t="shared" si="31"/>
        <v>-0.005109993242036319</v>
      </c>
    </row>
    <row r="472" spans="1:7" ht="12.75">
      <c r="A472" s="3">
        <v>40424</v>
      </c>
      <c r="B472" s="2">
        <v>137.6</v>
      </c>
      <c r="C472" s="2">
        <v>5428.1</v>
      </c>
      <c r="D472" s="11">
        <f t="shared" si="28"/>
        <v>0.010961015841822795</v>
      </c>
      <c r="E472" s="11">
        <f t="shared" si="29"/>
        <v>0.010575053871493033</v>
      </c>
      <c r="F472" s="12">
        <f t="shared" si="30"/>
        <v>0.0003859619703297616</v>
      </c>
      <c r="G472" s="12">
        <f t="shared" si="31"/>
        <v>0.0021837211284835775</v>
      </c>
    </row>
    <row r="473" spans="1:7" ht="12.75">
      <c r="A473" s="3">
        <v>40427</v>
      </c>
      <c r="B473" s="2">
        <v>140.6</v>
      </c>
      <c r="C473" s="2">
        <v>5439.2</v>
      </c>
      <c r="D473" s="11">
        <f t="shared" si="28"/>
        <v>0.02156805387732117</v>
      </c>
      <c r="E473" s="11">
        <f t="shared" si="29"/>
        <v>0.0020428264352974216</v>
      </c>
      <c r="F473" s="12">
        <f t="shared" si="30"/>
        <v>0.01952522744202375</v>
      </c>
      <c r="G473" s="12">
        <f t="shared" si="31"/>
        <v>0.01987250793602431</v>
      </c>
    </row>
    <row r="474" spans="1:7" ht="12.75">
      <c r="A474" s="3">
        <v>40428</v>
      </c>
      <c r="B474" s="2">
        <v>138.6</v>
      </c>
      <c r="C474" s="2">
        <v>5407.8</v>
      </c>
      <c r="D474" s="11">
        <f t="shared" si="28"/>
        <v>-0.01432689262076162</v>
      </c>
      <c r="E474" s="11">
        <f t="shared" si="29"/>
        <v>-0.005789635421830768</v>
      </c>
      <c r="F474" s="12">
        <f t="shared" si="30"/>
        <v>-0.008537257198930852</v>
      </c>
      <c r="G474" s="12">
        <f t="shared" si="31"/>
        <v>-0.009521495220642082</v>
      </c>
    </row>
    <row r="475" spans="1:7" ht="12.75">
      <c r="A475" s="3">
        <v>40429</v>
      </c>
      <c r="B475" s="2">
        <v>141.6</v>
      </c>
      <c r="C475" s="2">
        <v>5429.7</v>
      </c>
      <c r="D475" s="11">
        <f t="shared" si="28"/>
        <v>0.021414094503816573</v>
      </c>
      <c r="E475" s="11">
        <f t="shared" si="29"/>
        <v>0.004041527992516266</v>
      </c>
      <c r="F475" s="12">
        <f t="shared" si="30"/>
        <v>0.017372566511300307</v>
      </c>
      <c r="G475" s="12">
        <f t="shared" si="31"/>
        <v>0.01805962627002807</v>
      </c>
    </row>
    <row r="476" spans="1:7" ht="12.75">
      <c r="A476" s="3">
        <v>40430</v>
      </c>
      <c r="B476" s="2">
        <v>140</v>
      </c>
      <c r="C476" s="2">
        <v>5494.2</v>
      </c>
      <c r="D476" s="11">
        <f t="shared" si="28"/>
        <v>-0.011363758650315095</v>
      </c>
      <c r="E476" s="11">
        <f t="shared" si="29"/>
        <v>0.011809106558806085</v>
      </c>
      <c r="F476" s="12">
        <f t="shared" si="30"/>
        <v>-0.02317286520912118</v>
      </c>
      <c r="G476" s="12">
        <f t="shared" si="31"/>
        <v>-0.021165317094124145</v>
      </c>
    </row>
    <row r="477" spans="1:7" ht="12.75">
      <c r="A477" s="3">
        <v>40431</v>
      </c>
      <c r="B477" s="2">
        <v>141.2</v>
      </c>
      <c r="C477" s="2">
        <v>5501.6</v>
      </c>
      <c r="D477" s="11">
        <f t="shared" si="28"/>
        <v>0.008534902449837286</v>
      </c>
      <c r="E477" s="11">
        <f t="shared" si="29"/>
        <v>0.0013459686638849716</v>
      </c>
      <c r="F477" s="12">
        <f t="shared" si="30"/>
        <v>0.007188933785952314</v>
      </c>
      <c r="G477" s="12">
        <f t="shared" si="31"/>
        <v>0.0074177484588127595</v>
      </c>
    </row>
    <row r="478" spans="1:7" ht="12.75">
      <c r="A478" s="3">
        <v>40434</v>
      </c>
      <c r="B478" s="2">
        <v>143.5</v>
      </c>
      <c r="C478" s="2">
        <v>5565.5</v>
      </c>
      <c r="D478" s="11">
        <f t="shared" si="28"/>
        <v>0.016157710140534135</v>
      </c>
      <c r="E478" s="11">
        <f t="shared" si="29"/>
        <v>0.011547868927653967</v>
      </c>
      <c r="F478" s="12">
        <f t="shared" si="30"/>
        <v>0.004609841212880168</v>
      </c>
      <c r="G478" s="12">
        <f t="shared" si="31"/>
        <v>0.006572978930581343</v>
      </c>
    </row>
    <row r="479" spans="1:7" ht="12.75">
      <c r="A479" s="3">
        <v>40435</v>
      </c>
      <c r="B479" s="2">
        <v>144</v>
      </c>
      <c r="C479" s="2">
        <v>5567.4</v>
      </c>
      <c r="D479" s="11">
        <f t="shared" si="28"/>
        <v>0.0034782643763247925</v>
      </c>
      <c r="E479" s="11">
        <f t="shared" si="29"/>
        <v>0.0003413306539080709</v>
      </c>
      <c r="F479" s="12">
        <f t="shared" si="30"/>
        <v>0.0031369337224167217</v>
      </c>
      <c r="G479" s="12">
        <f t="shared" si="31"/>
        <v>0.0031949599335810938</v>
      </c>
    </row>
    <row r="480" spans="1:7" ht="12.75">
      <c r="A480" s="3">
        <v>40436</v>
      </c>
      <c r="B480" s="2">
        <v>144.4</v>
      </c>
      <c r="C480" s="2">
        <v>5555.6</v>
      </c>
      <c r="D480" s="11">
        <f t="shared" si="28"/>
        <v>0.0027739268827252244</v>
      </c>
      <c r="E480" s="11">
        <f t="shared" si="29"/>
        <v>-0.0021217305451245714</v>
      </c>
      <c r="F480" s="12">
        <f t="shared" si="30"/>
        <v>0.004895657427849796</v>
      </c>
      <c r="G480" s="12">
        <f t="shared" si="31"/>
        <v>0.004534963235178619</v>
      </c>
    </row>
    <row r="481" spans="1:7" ht="12.75">
      <c r="A481" s="3">
        <v>40437</v>
      </c>
      <c r="B481" s="2">
        <v>140</v>
      </c>
      <c r="C481" s="2">
        <v>5540.1</v>
      </c>
      <c r="D481" s="11">
        <f t="shared" si="28"/>
        <v>-0.0309448038494216</v>
      </c>
      <c r="E481" s="11">
        <f t="shared" si="29"/>
        <v>-0.0027938769221271887</v>
      </c>
      <c r="F481" s="12">
        <f t="shared" si="30"/>
        <v>-0.02815092692729441</v>
      </c>
      <c r="G481" s="12">
        <f t="shared" si="31"/>
        <v>-0.028625886004056033</v>
      </c>
    </row>
    <row r="482" spans="1:7" ht="12.75">
      <c r="A482" s="3">
        <v>40438</v>
      </c>
      <c r="B482" s="2">
        <v>138.9</v>
      </c>
      <c r="C482" s="2">
        <v>5508.5</v>
      </c>
      <c r="D482" s="11">
        <f t="shared" si="28"/>
        <v>-0.007888172849006144</v>
      </c>
      <c r="E482" s="11">
        <f t="shared" si="29"/>
        <v>-0.005720197339817122</v>
      </c>
      <c r="F482" s="12">
        <f t="shared" si="30"/>
        <v>-0.0021679755091890216</v>
      </c>
      <c r="G482" s="12">
        <f t="shared" si="31"/>
        <v>-0.0031404090569579326</v>
      </c>
    </row>
    <row r="483" spans="1:7" ht="12.75">
      <c r="A483" s="3">
        <v>40441</v>
      </c>
      <c r="B483" s="2">
        <v>142.1</v>
      </c>
      <c r="C483" s="2">
        <v>5602.5</v>
      </c>
      <c r="D483" s="11">
        <f t="shared" si="28"/>
        <v>0.022776785342756716</v>
      </c>
      <c r="E483" s="11">
        <f t="shared" si="29"/>
        <v>0.016920572894962436</v>
      </c>
      <c r="F483" s="12">
        <f t="shared" si="30"/>
        <v>0.00585621244779428</v>
      </c>
      <c r="G483" s="12">
        <f t="shared" si="31"/>
        <v>0.008732709839937895</v>
      </c>
    </row>
    <row r="484" spans="1:7" ht="12.75">
      <c r="A484" s="3">
        <v>40442</v>
      </c>
      <c r="B484" s="2">
        <v>141.1</v>
      </c>
      <c r="C484" s="2">
        <v>5576.2</v>
      </c>
      <c r="D484" s="11">
        <f t="shared" si="28"/>
        <v>-0.007062176244286657</v>
      </c>
      <c r="E484" s="11">
        <f t="shared" si="29"/>
        <v>-0.004705385872224904</v>
      </c>
      <c r="F484" s="12">
        <f t="shared" si="30"/>
        <v>-0.002356790372061753</v>
      </c>
      <c r="G484" s="12">
        <f t="shared" si="31"/>
        <v>-0.003156705970339987</v>
      </c>
    </row>
    <row r="485" spans="1:7" ht="12.75">
      <c r="A485" s="3">
        <v>40443</v>
      </c>
      <c r="B485" s="2">
        <v>138.9</v>
      </c>
      <c r="C485" s="2">
        <v>5551.9</v>
      </c>
      <c r="D485" s="11">
        <f t="shared" si="28"/>
        <v>-0.01571460909847012</v>
      </c>
      <c r="E485" s="11">
        <f t="shared" si="29"/>
        <v>-0.00436732930580383</v>
      </c>
      <c r="F485" s="12">
        <f t="shared" si="30"/>
        <v>-0.011347279792666289</v>
      </c>
      <c r="G485" s="12">
        <f t="shared" si="31"/>
        <v>-0.01208972577465294</v>
      </c>
    </row>
    <row r="486" spans="1:7" ht="12.75">
      <c r="A486" s="3">
        <v>40444</v>
      </c>
      <c r="B486" s="2">
        <v>139.1</v>
      </c>
      <c r="C486" s="2">
        <v>5547.1</v>
      </c>
      <c r="D486" s="11">
        <f t="shared" si="28"/>
        <v>0.0014388491690990783</v>
      </c>
      <c r="E486" s="11">
        <f t="shared" si="29"/>
        <v>-0.0008649428415622013</v>
      </c>
      <c r="F486" s="12">
        <f t="shared" si="30"/>
        <v>0.00230379201066128</v>
      </c>
      <c r="G486" s="12">
        <f t="shared" si="31"/>
        <v>0.002156751727595705</v>
      </c>
    </row>
    <row r="487" spans="1:7" ht="12.75">
      <c r="A487" s="3">
        <v>40445</v>
      </c>
      <c r="B487" s="2">
        <v>143.1</v>
      </c>
      <c r="C487" s="2">
        <v>5598.5</v>
      </c>
      <c r="D487" s="11">
        <f t="shared" si="28"/>
        <v>0.028350587633008018</v>
      </c>
      <c r="E487" s="11">
        <f t="shared" si="29"/>
        <v>0.00922343604476056</v>
      </c>
      <c r="F487" s="12">
        <f t="shared" si="30"/>
        <v>0.01912715158824746</v>
      </c>
      <c r="G487" s="12">
        <f t="shared" si="31"/>
        <v>0.020695135715856752</v>
      </c>
    </row>
    <row r="488" spans="1:7" ht="12.75">
      <c r="A488" s="3">
        <v>40448</v>
      </c>
      <c r="B488" s="2">
        <v>140.7</v>
      </c>
      <c r="C488" s="2">
        <v>5573.4</v>
      </c>
      <c r="D488" s="11">
        <f t="shared" si="28"/>
        <v>-0.016913722442061924</v>
      </c>
      <c r="E488" s="11">
        <f t="shared" si="29"/>
        <v>-0.004493424078721627</v>
      </c>
      <c r="F488" s="12">
        <f t="shared" si="30"/>
        <v>-0.012420298363340299</v>
      </c>
      <c r="G488" s="12">
        <f t="shared" si="31"/>
        <v>-0.013184180456722974</v>
      </c>
    </row>
    <row r="489" spans="1:7" ht="12.75">
      <c r="A489" s="3">
        <v>40449</v>
      </c>
      <c r="B489" s="2">
        <v>140.5</v>
      </c>
      <c r="C489" s="2">
        <v>5578.4</v>
      </c>
      <c r="D489" s="11">
        <f t="shared" si="28"/>
        <v>-0.0014224753465428782</v>
      </c>
      <c r="E489" s="11">
        <f t="shared" si="29"/>
        <v>0.0008967162852708509</v>
      </c>
      <c r="F489" s="12">
        <f t="shared" si="30"/>
        <v>-0.002319191631813729</v>
      </c>
      <c r="G489" s="12">
        <f t="shared" si="31"/>
        <v>-0.0021667498633176846</v>
      </c>
    </row>
    <row r="490" spans="1:7" ht="12.75">
      <c r="A490" s="3">
        <v>40450</v>
      </c>
      <c r="B490" s="2">
        <v>141.2</v>
      </c>
      <c r="C490" s="2">
        <v>5569.3</v>
      </c>
      <c r="D490" s="11">
        <f t="shared" si="28"/>
        <v>0.004969836285341208</v>
      </c>
      <c r="E490" s="11">
        <f t="shared" si="29"/>
        <v>-0.0016326241325668382</v>
      </c>
      <c r="F490" s="12">
        <f t="shared" si="30"/>
        <v>0.006602460417908046</v>
      </c>
      <c r="G490" s="12">
        <f t="shared" si="31"/>
        <v>0.006324914315371684</v>
      </c>
    </row>
    <row r="491" spans="1:7" ht="12.75">
      <c r="A491" s="3">
        <v>40451</v>
      </c>
      <c r="B491" s="2">
        <v>140</v>
      </c>
      <c r="C491" s="2">
        <v>5548.6</v>
      </c>
      <c r="D491" s="11">
        <f t="shared" si="28"/>
        <v>-0.008534902449837331</v>
      </c>
      <c r="E491" s="11">
        <f t="shared" si="29"/>
        <v>-0.0037237291069568295</v>
      </c>
      <c r="F491" s="12">
        <f t="shared" si="30"/>
        <v>-0.004811173342880502</v>
      </c>
      <c r="G491" s="12">
        <f t="shared" si="31"/>
        <v>-0.005444207291063163</v>
      </c>
    </row>
    <row r="492" spans="1:7" ht="12.75">
      <c r="A492" s="3">
        <v>40452</v>
      </c>
      <c r="B492" s="2">
        <v>142.8</v>
      </c>
      <c r="C492" s="2">
        <v>5592.9</v>
      </c>
      <c r="D492" s="11">
        <f t="shared" si="28"/>
        <v>0.01980262729617973</v>
      </c>
      <c r="E492" s="11">
        <f t="shared" si="29"/>
        <v>0.007952292502248265</v>
      </c>
      <c r="F492" s="12">
        <f t="shared" si="30"/>
        <v>0.011850334793931465</v>
      </c>
      <c r="G492" s="12">
        <f t="shared" si="31"/>
        <v>0.01320222451931367</v>
      </c>
    </row>
    <row r="493" spans="1:7" ht="12.75">
      <c r="A493" s="3">
        <v>40455</v>
      </c>
      <c r="B493" s="2">
        <v>145.8</v>
      </c>
      <c r="C493" s="2">
        <v>5556</v>
      </c>
      <c r="D493" s="11">
        <f t="shared" si="28"/>
        <v>0.02079076966907369</v>
      </c>
      <c r="E493" s="11">
        <f t="shared" si="29"/>
        <v>-0.0066195112952910405</v>
      </c>
      <c r="F493" s="12">
        <f t="shared" si="30"/>
        <v>0.02741028096436473</v>
      </c>
      <c r="G493" s="12">
        <f t="shared" si="31"/>
        <v>0.026284964044165252</v>
      </c>
    </row>
    <row r="494" spans="1:7" ht="12.75">
      <c r="A494" s="3">
        <v>40456</v>
      </c>
      <c r="B494" s="2">
        <v>148.5</v>
      </c>
      <c r="C494" s="2">
        <v>5635.8</v>
      </c>
      <c r="D494" s="11">
        <f t="shared" si="28"/>
        <v>0.0183491386681964</v>
      </c>
      <c r="E494" s="11">
        <f t="shared" si="29"/>
        <v>0.014260682354290321</v>
      </c>
      <c r="F494" s="12">
        <f t="shared" si="30"/>
        <v>0.004088456313906077</v>
      </c>
      <c r="G494" s="12">
        <f t="shared" si="31"/>
        <v>0.006512772314135433</v>
      </c>
    </row>
    <row r="495" spans="1:7" ht="12.75">
      <c r="A495" s="3">
        <v>40457</v>
      </c>
      <c r="B495" s="2">
        <v>151.2</v>
      </c>
      <c r="C495" s="2">
        <v>5681.4</v>
      </c>
      <c r="D495" s="11">
        <f t="shared" si="28"/>
        <v>0.018018505502678212</v>
      </c>
      <c r="E495" s="11">
        <f t="shared" si="29"/>
        <v>0.008058573988984541</v>
      </c>
      <c r="F495" s="12">
        <f t="shared" si="30"/>
        <v>0.009959931513693671</v>
      </c>
      <c r="G495" s="12">
        <f t="shared" si="31"/>
        <v>0.011329889091821043</v>
      </c>
    </row>
    <row r="496" spans="1:7" ht="12.75">
      <c r="A496" s="3">
        <v>40458</v>
      </c>
      <c r="B496" s="2">
        <v>151.8</v>
      </c>
      <c r="C496" s="2">
        <v>5662.1</v>
      </c>
      <c r="D496" s="11">
        <f t="shared" si="28"/>
        <v>0.0039604012160971355</v>
      </c>
      <c r="E496" s="11">
        <f t="shared" si="29"/>
        <v>-0.0034028330979550946</v>
      </c>
      <c r="F496" s="12">
        <f t="shared" si="30"/>
        <v>0.00736323431405223</v>
      </c>
      <c r="G496" s="12">
        <f t="shared" si="31"/>
        <v>0.006784752687399864</v>
      </c>
    </row>
    <row r="497" spans="1:7" ht="12.75">
      <c r="A497" s="3">
        <v>40459</v>
      </c>
      <c r="B497" s="2">
        <v>149</v>
      </c>
      <c r="C497" s="2">
        <v>5657.6</v>
      </c>
      <c r="D497" s="11">
        <f t="shared" si="28"/>
        <v>-0.018617559016070453</v>
      </c>
      <c r="E497" s="11">
        <f t="shared" si="29"/>
        <v>-0.0007950741162846226</v>
      </c>
      <c r="F497" s="12">
        <f t="shared" si="30"/>
        <v>-0.01782248489978583</v>
      </c>
      <c r="G497" s="12">
        <f t="shared" si="31"/>
        <v>-0.017957647499554218</v>
      </c>
    </row>
    <row r="498" spans="1:7" ht="12.75">
      <c r="A498" s="3">
        <v>40462</v>
      </c>
      <c r="B498" s="2">
        <v>146.9</v>
      </c>
      <c r="C498" s="2">
        <v>5672.4</v>
      </c>
      <c r="D498" s="11">
        <f t="shared" si="28"/>
        <v>-0.014194222765627488</v>
      </c>
      <c r="E498" s="11">
        <f t="shared" si="29"/>
        <v>0.0026125345839212045</v>
      </c>
      <c r="F498" s="12">
        <f t="shared" si="30"/>
        <v>-0.016806757349548694</v>
      </c>
      <c r="G498" s="12">
        <f t="shared" si="31"/>
        <v>-0.01636262647028209</v>
      </c>
    </row>
    <row r="499" spans="1:7" ht="12.75">
      <c r="A499" s="3">
        <v>40463</v>
      </c>
      <c r="B499" s="2">
        <v>142.9</v>
      </c>
      <c r="C499" s="2">
        <v>5661.6</v>
      </c>
      <c r="D499" s="11">
        <f t="shared" si="28"/>
        <v>-0.027606998244009872</v>
      </c>
      <c r="E499" s="11">
        <f t="shared" si="29"/>
        <v>-0.001905770825615923</v>
      </c>
      <c r="F499" s="12">
        <f t="shared" si="30"/>
        <v>-0.025701227418393948</v>
      </c>
      <c r="G499" s="12">
        <f t="shared" si="31"/>
        <v>-0.026025208458748655</v>
      </c>
    </row>
    <row r="500" spans="1:7" ht="12.75">
      <c r="A500" s="3">
        <v>40464</v>
      </c>
      <c r="B500" s="2">
        <v>143.5</v>
      </c>
      <c r="C500" s="2">
        <v>5747.4</v>
      </c>
      <c r="D500" s="11">
        <f t="shared" si="28"/>
        <v>0.004189950263854143</v>
      </c>
      <c r="E500" s="11">
        <f t="shared" si="29"/>
        <v>0.015041040855325946</v>
      </c>
      <c r="F500" s="12">
        <f t="shared" si="30"/>
        <v>-0.010851090591471803</v>
      </c>
      <c r="G500" s="12">
        <f t="shared" si="31"/>
        <v>-0.008294113646066392</v>
      </c>
    </row>
    <row r="501" spans="1:7" ht="12.75">
      <c r="A501" s="3">
        <v>40465</v>
      </c>
      <c r="B501" s="2">
        <v>143.2</v>
      </c>
      <c r="C501" s="2">
        <v>5727.2</v>
      </c>
      <c r="D501" s="11">
        <f t="shared" si="28"/>
        <v>-0.002092780673130609</v>
      </c>
      <c r="E501" s="11">
        <f t="shared" si="29"/>
        <v>-0.0035208235349257415</v>
      </c>
      <c r="F501" s="12">
        <f t="shared" si="30"/>
        <v>0.0014280428617951327</v>
      </c>
      <c r="G501" s="12">
        <f t="shared" si="31"/>
        <v>0.0008295028608577564</v>
      </c>
    </row>
    <row r="502" spans="1:7" ht="12.75">
      <c r="A502" s="3">
        <v>40466</v>
      </c>
      <c r="B502" s="2">
        <v>147.4</v>
      </c>
      <c r="C502" s="2">
        <v>5703.4</v>
      </c>
      <c r="D502" s="11">
        <f t="shared" si="28"/>
        <v>0.028907725228691027</v>
      </c>
      <c r="E502" s="11">
        <f t="shared" si="29"/>
        <v>-0.004164266861443617</v>
      </c>
      <c r="F502" s="12">
        <f t="shared" si="30"/>
        <v>0.033071992090134644</v>
      </c>
      <c r="G502" s="12">
        <f t="shared" si="31"/>
        <v>0.03236406672368923</v>
      </c>
    </row>
    <row r="503" spans="1:7" ht="12.75">
      <c r="A503" s="3">
        <v>40469</v>
      </c>
      <c r="B503" s="2">
        <v>149.6</v>
      </c>
      <c r="C503" s="2">
        <v>5742.5</v>
      </c>
      <c r="D503" s="11">
        <f t="shared" si="28"/>
        <v>0.014815085785140463</v>
      </c>
      <c r="E503" s="11">
        <f t="shared" si="29"/>
        <v>0.006832167342721673</v>
      </c>
      <c r="F503" s="12">
        <f t="shared" si="30"/>
        <v>0.007982918442418791</v>
      </c>
      <c r="G503" s="12">
        <f t="shared" si="31"/>
        <v>0.009144386890681474</v>
      </c>
    </row>
    <row r="504" spans="1:7" ht="12.75">
      <c r="A504" s="3">
        <v>40470</v>
      </c>
      <c r="B504" s="2">
        <v>148.3</v>
      </c>
      <c r="C504" s="2">
        <v>5703.9</v>
      </c>
      <c r="D504" s="11">
        <f t="shared" si="28"/>
        <v>-0.008727816396490324</v>
      </c>
      <c r="E504" s="11">
        <f t="shared" si="29"/>
        <v>-0.006744504179603329</v>
      </c>
      <c r="F504" s="12">
        <f t="shared" si="30"/>
        <v>-0.0019833122168869954</v>
      </c>
      <c r="G504" s="12">
        <f t="shared" si="31"/>
        <v>-0.003129877927419562</v>
      </c>
    </row>
    <row r="505" spans="1:7" ht="12.75">
      <c r="A505" s="3">
        <v>40471</v>
      </c>
      <c r="B505" s="2">
        <v>150.2</v>
      </c>
      <c r="C505" s="2">
        <v>5728.9</v>
      </c>
      <c r="D505" s="11">
        <f t="shared" si="28"/>
        <v>0.01273049018614782</v>
      </c>
      <c r="E505" s="11">
        <f t="shared" si="29"/>
        <v>0.004373388819348514</v>
      </c>
      <c r="F505" s="12">
        <f t="shared" si="30"/>
        <v>0.008357101366799305</v>
      </c>
      <c r="G505" s="12">
        <f t="shared" si="31"/>
        <v>0.009100577466088553</v>
      </c>
    </row>
    <row r="506" spans="1:7" ht="12.75">
      <c r="A506" s="3">
        <v>40472</v>
      </c>
      <c r="B506" s="2">
        <v>156.3</v>
      </c>
      <c r="C506" s="2">
        <v>5757.9</v>
      </c>
      <c r="D506" s="11">
        <f t="shared" si="28"/>
        <v>0.0398094980973967</v>
      </c>
      <c r="E506" s="11">
        <f t="shared" si="29"/>
        <v>0.005049284676943402</v>
      </c>
      <c r="F506" s="12">
        <f t="shared" si="30"/>
        <v>0.034760213420453295</v>
      </c>
      <c r="G506" s="12">
        <f t="shared" si="31"/>
        <v>0.03561859181553368</v>
      </c>
    </row>
    <row r="507" spans="1:7" ht="12.75">
      <c r="A507" s="3">
        <v>40473</v>
      </c>
      <c r="B507" s="2">
        <v>154.7</v>
      </c>
      <c r="C507" s="2">
        <v>5741.4</v>
      </c>
      <c r="D507" s="11">
        <f t="shared" si="28"/>
        <v>-0.010289479848410664</v>
      </c>
      <c r="E507" s="11">
        <f t="shared" si="29"/>
        <v>-0.0028697418666699627</v>
      </c>
      <c r="F507" s="12">
        <f t="shared" si="30"/>
        <v>-0.007419737981740701</v>
      </c>
      <c r="G507" s="12">
        <f t="shared" si="31"/>
        <v>-0.007907594099074594</v>
      </c>
    </row>
    <row r="508" spans="1:7" ht="12.75">
      <c r="A508" s="3">
        <v>40476</v>
      </c>
      <c r="B508" s="2">
        <v>156.1</v>
      </c>
      <c r="C508" s="2">
        <v>5752</v>
      </c>
      <c r="D508" s="11">
        <f t="shared" si="28"/>
        <v>0.00900906994236591</v>
      </c>
      <c r="E508" s="11">
        <f t="shared" si="29"/>
        <v>0.0018445373876105218</v>
      </c>
      <c r="F508" s="12">
        <f t="shared" si="30"/>
        <v>0.007164532554755389</v>
      </c>
      <c r="G508" s="12">
        <f t="shared" si="31"/>
        <v>0.007478103910649177</v>
      </c>
    </row>
    <row r="509" spans="1:7" ht="12.75">
      <c r="A509" s="3">
        <v>40477</v>
      </c>
      <c r="B509" s="2">
        <v>156.5</v>
      </c>
      <c r="C509" s="2">
        <v>5707.3</v>
      </c>
      <c r="D509" s="11">
        <f t="shared" si="28"/>
        <v>0.0025591824588216613</v>
      </c>
      <c r="E509" s="11">
        <f t="shared" si="29"/>
        <v>-0.007801563222817717</v>
      </c>
      <c r="F509" s="12">
        <f t="shared" si="30"/>
        <v>0.010360745681639378</v>
      </c>
      <c r="G509" s="12">
        <f t="shared" si="31"/>
        <v>0.009034479933760366</v>
      </c>
    </row>
    <row r="510" spans="1:7" ht="12.75">
      <c r="A510" s="3">
        <v>40478</v>
      </c>
      <c r="B510" s="2">
        <v>152.1</v>
      </c>
      <c r="C510" s="2">
        <v>5646</v>
      </c>
      <c r="D510" s="11">
        <f t="shared" si="28"/>
        <v>-0.028517810714960724</v>
      </c>
      <c r="E510" s="11">
        <f t="shared" si="29"/>
        <v>-0.010798727364630181</v>
      </c>
      <c r="F510" s="12">
        <f t="shared" si="30"/>
        <v>-0.017719083350330542</v>
      </c>
      <c r="G510" s="12">
        <f t="shared" si="31"/>
        <v>-0.019554867002317674</v>
      </c>
    </row>
    <row r="520" spans="1:11" ht="12.75">
      <c r="A520" s="18" t="s">
        <v>38</v>
      </c>
      <c r="B520" s="15" t="s">
        <v>41</v>
      </c>
      <c r="C520" s="16"/>
      <c r="D520" s="16"/>
      <c r="E520" s="16"/>
      <c r="F520" s="16"/>
      <c r="G520" s="16"/>
      <c r="H520" s="16"/>
      <c r="I520" s="16"/>
      <c r="J520" s="16"/>
      <c r="K520" s="16"/>
    </row>
    <row r="521" spans="1:11" ht="12.75">
      <c r="A521" s="19" t="s">
        <v>42</v>
      </c>
      <c r="B521" s="34" t="s">
        <v>72</v>
      </c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20"/>
      <c r="B522" s="34" t="s">
        <v>73</v>
      </c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20"/>
      <c r="B523" s="1" t="s">
        <v>43</v>
      </c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20"/>
      <c r="B524" s="1" t="s">
        <v>74</v>
      </c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20"/>
      <c r="B525" s="1" t="s">
        <v>75</v>
      </c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20"/>
      <c r="B526" s="1" t="s">
        <v>76</v>
      </c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20"/>
      <c r="B527" s="1" t="s">
        <v>77</v>
      </c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20"/>
      <c r="B528" s="1" t="s">
        <v>78</v>
      </c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20"/>
      <c r="B529" s="1" t="s">
        <v>79</v>
      </c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20"/>
      <c r="B530" s="1" t="s">
        <v>80</v>
      </c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4" t="s">
        <v>44</v>
      </c>
      <c r="B531" s="17" t="s">
        <v>45</v>
      </c>
      <c r="C531" s="16"/>
      <c r="D531" s="16"/>
      <c r="E531" s="16"/>
      <c r="F531" s="16"/>
      <c r="G531" s="16"/>
      <c r="H531" s="16"/>
      <c r="I531" s="16"/>
      <c r="J531" s="16"/>
      <c r="K531" s="16"/>
    </row>
    <row r="532" spans="1:11" ht="12.75">
      <c r="A532" s="14" t="s">
        <v>46</v>
      </c>
      <c r="B532" s="17" t="s">
        <v>81</v>
      </c>
      <c r="C532" s="16"/>
      <c r="D532" s="16"/>
      <c r="E532" s="16"/>
      <c r="F532" s="16"/>
      <c r="G532" s="16"/>
      <c r="H532" s="16"/>
      <c r="I532" s="16"/>
      <c r="J532" s="16"/>
      <c r="K532" s="16"/>
    </row>
    <row r="533" spans="1:11" ht="12.75">
      <c r="A533" s="14"/>
      <c r="B533" s="16" t="s">
        <v>82</v>
      </c>
      <c r="C533" s="16"/>
      <c r="D533" s="16"/>
      <c r="F533" s="16"/>
      <c r="G533" s="16"/>
      <c r="H533" s="16"/>
      <c r="I533" s="16"/>
      <c r="J533" s="16"/>
      <c r="K533" s="16"/>
    </row>
    <row r="534" spans="1:11" ht="12.75">
      <c r="A534" s="14" t="s">
        <v>47</v>
      </c>
      <c r="B534" s="17" t="s">
        <v>48</v>
      </c>
      <c r="C534" s="16"/>
      <c r="D534" s="16"/>
      <c r="E534" s="16"/>
      <c r="F534" s="16"/>
      <c r="G534" s="16"/>
      <c r="H534" s="16"/>
      <c r="I534" s="16"/>
      <c r="J534" s="16"/>
      <c r="K534" s="16"/>
    </row>
  </sheetData>
  <sheetProtection/>
  <mergeCells count="3">
    <mergeCell ref="B3:C3"/>
    <mergeCell ref="D3:E3"/>
    <mergeCell ref="D2:E2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43"/>
  <sheetViews>
    <sheetView showGridLines="0" zoomScalePageLayoutView="0" workbookViewId="0" topLeftCell="B1">
      <selection activeCell="H4" sqref="H4"/>
    </sheetView>
  </sheetViews>
  <sheetFormatPr defaultColWidth="9.140625" defaultRowHeight="12.75"/>
  <cols>
    <col min="3" max="3" width="11.140625" style="0" customWidth="1"/>
    <col min="4" max="4" width="9.7109375" style="0" customWidth="1"/>
    <col min="5" max="5" width="10.140625" style="0" customWidth="1"/>
    <col min="6" max="6" width="10.28125" style="0" customWidth="1"/>
  </cols>
  <sheetData>
    <row r="1" ht="12.75">
      <c r="C1" s="8" t="s">
        <v>22</v>
      </c>
    </row>
    <row r="2" ht="12.75">
      <c r="C2" t="s">
        <v>23</v>
      </c>
    </row>
    <row r="3" ht="12.75">
      <c r="C3" t="s">
        <v>24</v>
      </c>
    </row>
    <row r="5" ht="12.75">
      <c r="C5" s="35" t="s">
        <v>83</v>
      </c>
    </row>
    <row r="6" spans="2:3" ht="12.75">
      <c r="B6" s="8"/>
      <c r="C6" s="8" t="s">
        <v>33</v>
      </c>
    </row>
    <row r="7" ht="12.75">
      <c r="C7" t="s">
        <v>25</v>
      </c>
    </row>
    <row r="8" ht="12.75">
      <c r="C8" t="s">
        <v>84</v>
      </c>
    </row>
    <row r="9" ht="12.75">
      <c r="C9" t="s">
        <v>26</v>
      </c>
    </row>
    <row r="10" ht="12.75">
      <c r="C10" t="s">
        <v>27</v>
      </c>
    </row>
    <row r="11" ht="12.75">
      <c r="C11" s="35" t="s">
        <v>67</v>
      </c>
    </row>
    <row r="12" ht="12.75">
      <c r="C12" s="35" t="s">
        <v>68</v>
      </c>
    </row>
    <row r="13" ht="12.75">
      <c r="C13" s="35" t="s">
        <v>69</v>
      </c>
    </row>
    <row r="14" ht="12.75">
      <c r="C14" s="35"/>
    </row>
    <row r="16" spans="3:6" ht="12.75">
      <c r="C16" s="36" t="s">
        <v>29</v>
      </c>
      <c r="D16" s="36"/>
      <c r="E16" s="36"/>
      <c r="F16" s="36"/>
    </row>
    <row r="18" ht="12.75">
      <c r="B18" s="8"/>
    </row>
    <row r="19" spans="4:9" ht="12.75">
      <c r="D19" s="28" t="s">
        <v>30</v>
      </c>
      <c r="E19" s="28"/>
      <c r="F19" s="28"/>
      <c r="G19" s="29"/>
      <c r="H19" s="29"/>
      <c r="I19" s="29"/>
    </row>
    <row r="20" spans="4:9" ht="12.75">
      <c r="D20" s="2" t="s">
        <v>31</v>
      </c>
      <c r="E20" s="2" t="s">
        <v>32</v>
      </c>
      <c r="F20" s="2" t="s">
        <v>1</v>
      </c>
      <c r="G20" s="1"/>
      <c r="H20" s="1"/>
      <c r="I20" s="1"/>
    </row>
    <row r="21" spans="3:9" ht="12.75">
      <c r="C21" s="3">
        <v>39577</v>
      </c>
      <c r="D21" s="2">
        <v>6204.69</v>
      </c>
      <c r="E21" s="2">
        <v>333.8</v>
      </c>
      <c r="F21" s="2">
        <v>69645</v>
      </c>
      <c r="G21" s="1"/>
      <c r="H21" s="1"/>
      <c r="I21" s="1"/>
    </row>
    <row r="22" spans="3:9" ht="12.75">
      <c r="C22" s="3">
        <v>39580</v>
      </c>
      <c r="D22" s="2">
        <v>6220.65</v>
      </c>
      <c r="E22" s="2">
        <v>335.7</v>
      </c>
      <c r="F22" s="2">
        <v>70415</v>
      </c>
      <c r="G22" s="9"/>
      <c r="H22" s="9"/>
      <c r="I22" s="9"/>
    </row>
    <row r="23" spans="3:9" ht="12.75">
      <c r="C23" s="3">
        <v>39581</v>
      </c>
      <c r="D23" s="2">
        <v>6211.85</v>
      </c>
      <c r="E23" s="2">
        <v>330.7</v>
      </c>
      <c r="F23" s="2">
        <v>70503</v>
      </c>
      <c r="G23" s="9"/>
      <c r="H23" s="9"/>
      <c r="I23" s="9"/>
    </row>
    <row r="24" spans="3:9" ht="12.75">
      <c r="C24" s="3">
        <v>39582</v>
      </c>
      <c r="D24" s="2">
        <v>6215.99</v>
      </c>
      <c r="E24" s="2">
        <v>331.3</v>
      </c>
      <c r="F24" s="2">
        <v>70026</v>
      </c>
      <c r="G24" s="9"/>
      <c r="H24" s="9"/>
      <c r="I24" s="9"/>
    </row>
    <row r="25" spans="3:9" ht="12.75">
      <c r="C25" s="3">
        <v>39583</v>
      </c>
      <c r="D25" s="2">
        <v>6251.82</v>
      </c>
      <c r="E25" s="2">
        <v>328.7</v>
      </c>
      <c r="F25" s="2">
        <v>71492</v>
      </c>
      <c r="G25" s="9"/>
      <c r="H25" s="9"/>
      <c r="I25" s="9"/>
    </row>
    <row r="26" spans="3:9" ht="12.75">
      <c r="C26" s="3">
        <v>39584</v>
      </c>
      <c r="D26" s="2">
        <v>6304.25</v>
      </c>
      <c r="E26" s="2">
        <v>328</v>
      </c>
      <c r="F26" s="2">
        <v>72766</v>
      </c>
      <c r="G26" s="9"/>
      <c r="H26" s="9"/>
      <c r="I26" s="9"/>
    </row>
    <row r="27" spans="3:9" ht="12.75">
      <c r="C27" s="3">
        <v>39587</v>
      </c>
      <c r="D27" s="2">
        <v>6376.49</v>
      </c>
      <c r="E27" s="2">
        <v>332.2</v>
      </c>
      <c r="F27" s="2">
        <v>73438</v>
      </c>
      <c r="G27" s="9"/>
      <c r="H27" s="9"/>
      <c r="I27" s="9"/>
    </row>
    <row r="28" spans="3:9" ht="12.75">
      <c r="C28" s="3">
        <v>39588</v>
      </c>
      <c r="D28" s="2">
        <v>6191.61</v>
      </c>
      <c r="E28" s="2">
        <v>321.8</v>
      </c>
      <c r="F28" s="2">
        <v>73516</v>
      </c>
      <c r="G28" s="9"/>
      <c r="H28" s="9"/>
      <c r="I28" s="9"/>
    </row>
    <row r="29" spans="3:9" ht="12.75">
      <c r="C29" s="3">
        <v>39589</v>
      </c>
      <c r="D29" s="2">
        <v>6198.08</v>
      </c>
      <c r="E29" s="2">
        <v>318.6</v>
      </c>
      <c r="F29" s="2">
        <v>72294</v>
      </c>
      <c r="G29" s="9"/>
      <c r="H29" s="9"/>
      <c r="I29" s="9"/>
    </row>
    <row r="30" spans="3:9" ht="12.75">
      <c r="C30" s="3">
        <v>39590</v>
      </c>
      <c r="D30" s="2">
        <v>6181.56</v>
      </c>
      <c r="E30" s="2">
        <v>321.6</v>
      </c>
      <c r="F30" s="2">
        <v>72294</v>
      </c>
      <c r="G30" s="9"/>
      <c r="H30" s="9"/>
      <c r="I30" s="9"/>
    </row>
    <row r="31" spans="3:9" ht="12.75">
      <c r="C31" s="3">
        <v>39591</v>
      </c>
      <c r="D31" s="2">
        <v>6087.28</v>
      </c>
      <c r="E31" s="2">
        <v>324.2</v>
      </c>
      <c r="F31" s="2">
        <v>71451</v>
      </c>
      <c r="G31" s="9"/>
      <c r="H31" s="9"/>
      <c r="I31" s="9"/>
    </row>
    <row r="32" spans="3:9" ht="12.75">
      <c r="C32" s="3">
        <v>39594</v>
      </c>
      <c r="D32" s="2">
        <v>6087.28</v>
      </c>
      <c r="E32" s="2">
        <v>325.5</v>
      </c>
      <c r="F32" s="2">
        <v>71628</v>
      </c>
      <c r="G32" s="9"/>
      <c r="H32" s="9"/>
      <c r="I32" s="9"/>
    </row>
    <row r="33" spans="3:9" ht="12.75">
      <c r="C33" s="3">
        <v>39595</v>
      </c>
      <c r="D33" s="2">
        <v>6058.53</v>
      </c>
      <c r="E33" s="2">
        <v>329.2</v>
      </c>
      <c r="F33" s="2">
        <v>70992</v>
      </c>
      <c r="G33" s="9"/>
      <c r="H33" s="9"/>
      <c r="I33" s="9"/>
    </row>
    <row r="34" spans="3:9" ht="12.75">
      <c r="C34" s="3">
        <v>39596</v>
      </c>
      <c r="D34" s="2">
        <v>6069.59</v>
      </c>
      <c r="E34" s="2">
        <v>324</v>
      </c>
      <c r="F34" s="2">
        <v>73153</v>
      </c>
      <c r="G34" s="9"/>
      <c r="H34" s="9"/>
      <c r="I34" s="9"/>
    </row>
    <row r="35" spans="3:9" ht="12.75">
      <c r="C35" s="3">
        <v>39597</v>
      </c>
      <c r="D35" s="2">
        <v>6068.13</v>
      </c>
      <c r="E35" s="2">
        <v>324.4</v>
      </c>
      <c r="F35" s="2">
        <v>71797</v>
      </c>
      <c r="G35" s="9"/>
      <c r="H35" s="9"/>
      <c r="I35" s="9"/>
    </row>
    <row r="36" spans="3:9" ht="12.75">
      <c r="C36" s="3">
        <v>39598</v>
      </c>
      <c r="D36" s="2">
        <v>6053.5</v>
      </c>
      <c r="E36" s="2">
        <v>321.9</v>
      </c>
      <c r="F36" s="2">
        <v>72592</v>
      </c>
      <c r="G36" s="9"/>
      <c r="H36" s="9"/>
      <c r="I36" s="9"/>
    </row>
    <row r="37" spans="3:9" ht="12.75">
      <c r="C37" s="3">
        <v>39601</v>
      </c>
      <c r="D37" s="2">
        <v>6007.61</v>
      </c>
      <c r="E37" s="2">
        <v>324.3</v>
      </c>
      <c r="F37" s="2">
        <v>71897</v>
      </c>
      <c r="G37" s="9"/>
      <c r="H37" s="9"/>
      <c r="I37" s="9"/>
    </row>
    <row r="38" spans="3:9" ht="12.75">
      <c r="C38" s="3">
        <v>39602</v>
      </c>
      <c r="D38" s="2">
        <v>6057.7</v>
      </c>
      <c r="E38" s="2">
        <v>327.7</v>
      </c>
      <c r="F38" s="2">
        <v>70011</v>
      </c>
      <c r="G38" s="9"/>
      <c r="H38" s="9"/>
      <c r="I38" s="9"/>
    </row>
    <row r="39" spans="3:9" ht="12.75">
      <c r="C39" s="3">
        <v>39603</v>
      </c>
      <c r="D39" s="2">
        <v>5970.14</v>
      </c>
      <c r="E39" s="2">
        <v>329</v>
      </c>
      <c r="F39" s="2">
        <v>68673</v>
      </c>
      <c r="G39" s="9"/>
      <c r="H39" s="9"/>
      <c r="I39" s="9"/>
    </row>
    <row r="40" spans="3:9" ht="12.75">
      <c r="C40" s="3">
        <v>39604</v>
      </c>
      <c r="D40" s="2">
        <v>5995.34</v>
      </c>
      <c r="E40" s="2">
        <v>330</v>
      </c>
      <c r="F40" s="2">
        <v>71209</v>
      </c>
      <c r="G40" s="9"/>
      <c r="H40" s="9"/>
      <c r="I40" s="9"/>
    </row>
    <row r="41" spans="3:9" ht="12.75">
      <c r="C41" s="3">
        <v>39605</v>
      </c>
      <c r="D41" s="2">
        <v>5906.84</v>
      </c>
      <c r="E41" s="2">
        <v>331.1</v>
      </c>
      <c r="F41" s="2">
        <v>69785</v>
      </c>
      <c r="G41" s="9"/>
      <c r="H41" s="9"/>
      <c r="I41" s="9"/>
    </row>
    <row r="42" spans="3:9" ht="12.75">
      <c r="C42" s="3">
        <v>39608</v>
      </c>
      <c r="D42" s="2">
        <v>5877.56</v>
      </c>
      <c r="E42" s="2">
        <v>327.6</v>
      </c>
      <c r="F42" s="2">
        <v>69281</v>
      </c>
      <c r="G42" s="9"/>
      <c r="H42" s="9"/>
      <c r="I42" s="9"/>
    </row>
    <row r="43" spans="3:9" ht="12.75">
      <c r="C43" s="3">
        <v>39609</v>
      </c>
      <c r="D43" s="2">
        <v>5827.32</v>
      </c>
      <c r="E43" s="2">
        <v>323.8</v>
      </c>
      <c r="F43" s="2">
        <v>67774</v>
      </c>
      <c r="G43" s="9"/>
      <c r="H43" s="9"/>
      <c r="I43" s="9"/>
    </row>
    <row r="44" spans="3:9" ht="12.75">
      <c r="C44" s="3">
        <v>39610</v>
      </c>
      <c r="D44" s="2">
        <v>5723.33</v>
      </c>
      <c r="E44" s="2">
        <v>321.8</v>
      </c>
      <c r="F44" s="2">
        <v>66794</v>
      </c>
      <c r="G44" s="9"/>
      <c r="H44" s="9"/>
      <c r="I44" s="9"/>
    </row>
    <row r="45" spans="3:9" ht="12.75">
      <c r="C45" s="3">
        <v>39611</v>
      </c>
      <c r="D45" s="2">
        <v>5790.51</v>
      </c>
      <c r="E45" s="2">
        <v>327</v>
      </c>
      <c r="F45" s="2">
        <v>67319</v>
      </c>
      <c r="G45" s="9"/>
      <c r="H45" s="9"/>
      <c r="I45" s="9"/>
    </row>
    <row r="46" spans="3:9" ht="12.75">
      <c r="C46" s="3">
        <v>39612</v>
      </c>
      <c r="D46" s="2">
        <v>5802.78</v>
      </c>
      <c r="E46" s="2">
        <v>321.9</v>
      </c>
      <c r="F46" s="2">
        <v>67203</v>
      </c>
      <c r="G46" s="9"/>
      <c r="H46" s="9"/>
      <c r="I46" s="9"/>
    </row>
    <row r="47" spans="3:9" ht="12.75">
      <c r="C47" s="3">
        <v>39615</v>
      </c>
      <c r="D47" s="2">
        <v>5794.56</v>
      </c>
      <c r="E47" s="2">
        <v>321</v>
      </c>
      <c r="F47" s="2">
        <v>67284</v>
      </c>
      <c r="G47" s="9"/>
      <c r="H47" s="9"/>
      <c r="I47" s="9"/>
    </row>
    <row r="48" spans="3:9" ht="12.75">
      <c r="C48" s="3">
        <v>39616</v>
      </c>
      <c r="D48" s="2">
        <v>5861.92</v>
      </c>
      <c r="E48" s="2">
        <v>323.5</v>
      </c>
      <c r="F48" s="2">
        <v>68437</v>
      </c>
      <c r="G48" s="9"/>
      <c r="H48" s="9"/>
      <c r="I48" s="9"/>
    </row>
    <row r="49" spans="3:9" ht="12.75">
      <c r="C49" s="3">
        <v>39617</v>
      </c>
      <c r="D49" s="2">
        <v>5756.85</v>
      </c>
      <c r="E49" s="2">
        <v>324.3</v>
      </c>
      <c r="F49" s="2">
        <v>67090</v>
      </c>
      <c r="G49" s="9"/>
      <c r="H49" s="9"/>
      <c r="I49" s="9"/>
    </row>
    <row r="50" spans="3:9" ht="12.75">
      <c r="C50" s="3">
        <v>39618</v>
      </c>
      <c r="D50" s="2">
        <v>5708.36</v>
      </c>
      <c r="E50" s="2">
        <v>328.1</v>
      </c>
      <c r="F50" s="2">
        <v>66590</v>
      </c>
      <c r="G50" s="9"/>
      <c r="H50" s="9"/>
      <c r="I50" s="9"/>
    </row>
    <row r="51" spans="3:9" ht="12.75">
      <c r="C51" s="3">
        <v>39619</v>
      </c>
      <c r="D51" s="2">
        <v>5620.77</v>
      </c>
      <c r="E51" s="2">
        <v>327.5</v>
      </c>
      <c r="F51" s="2">
        <v>64613</v>
      </c>
      <c r="G51" s="9"/>
      <c r="H51" s="9"/>
      <c r="I51" s="9"/>
    </row>
    <row r="52" spans="3:9" ht="12.75">
      <c r="C52" s="3">
        <v>39622</v>
      </c>
      <c r="D52" s="2">
        <v>5667.23</v>
      </c>
      <c r="E52" s="2">
        <v>330.86</v>
      </c>
      <c r="F52" s="2">
        <v>64640</v>
      </c>
      <c r="G52" s="9"/>
      <c r="H52" s="9"/>
      <c r="I52" s="9"/>
    </row>
    <row r="53" spans="3:9" ht="12.75">
      <c r="C53" s="3">
        <v>39623</v>
      </c>
      <c r="D53" s="2">
        <v>5634.74</v>
      </c>
      <c r="E53" s="2">
        <v>332.9</v>
      </c>
      <c r="F53" s="2">
        <v>64167</v>
      </c>
      <c r="G53" s="9"/>
      <c r="H53" s="9"/>
      <c r="I53" s="9"/>
    </row>
    <row r="54" spans="3:9" ht="12.75">
      <c r="C54" s="3">
        <v>39624</v>
      </c>
      <c r="D54" s="2">
        <v>5666.12</v>
      </c>
      <c r="E54" s="2">
        <v>335.1</v>
      </c>
      <c r="F54" s="2">
        <v>65853</v>
      </c>
      <c r="G54" s="9"/>
      <c r="H54" s="9"/>
      <c r="I54" s="9"/>
    </row>
    <row r="55" spans="3:9" ht="12.75">
      <c r="C55" s="3">
        <v>39625</v>
      </c>
      <c r="D55" s="2">
        <v>5518.23</v>
      </c>
      <c r="E55" s="2">
        <v>334</v>
      </c>
      <c r="F55" s="2">
        <v>63946</v>
      </c>
      <c r="G55" s="9"/>
      <c r="H55" s="9"/>
      <c r="I55" s="9"/>
    </row>
    <row r="56" spans="3:9" ht="12.75">
      <c r="C56" s="3">
        <v>39626</v>
      </c>
      <c r="D56" s="2">
        <v>5529.95</v>
      </c>
      <c r="E56" s="2">
        <v>341</v>
      </c>
      <c r="F56" s="2">
        <v>64321</v>
      </c>
      <c r="G56" s="9"/>
      <c r="H56" s="9"/>
      <c r="I56" s="9"/>
    </row>
    <row r="57" spans="3:9" ht="12.75">
      <c r="C57" s="3">
        <v>39629</v>
      </c>
      <c r="D57" s="2">
        <v>5625.9</v>
      </c>
      <c r="E57" s="2">
        <v>341.2</v>
      </c>
      <c r="F57" s="2">
        <v>65017</v>
      </c>
      <c r="G57" s="9"/>
      <c r="H57" s="9"/>
      <c r="I57" s="9"/>
    </row>
    <row r="58" spans="3:9" ht="12.75">
      <c r="C58" s="3">
        <v>39630</v>
      </c>
      <c r="D58" s="2">
        <v>5479.93</v>
      </c>
      <c r="E58" s="2">
        <v>341</v>
      </c>
      <c r="F58" s="2">
        <v>63396</v>
      </c>
      <c r="G58" s="9"/>
      <c r="H58" s="9"/>
      <c r="I58" s="9"/>
    </row>
    <row r="59" spans="3:9" ht="12.75">
      <c r="C59" s="3">
        <v>39631</v>
      </c>
      <c r="D59" s="2">
        <v>5426.32</v>
      </c>
      <c r="E59" s="2">
        <v>342.5</v>
      </c>
      <c r="F59" s="2">
        <v>61106</v>
      </c>
      <c r="G59" s="9"/>
      <c r="H59" s="9"/>
      <c r="I59" s="9"/>
    </row>
    <row r="60" spans="3:9" ht="12.75">
      <c r="C60" s="3">
        <v>39632</v>
      </c>
      <c r="D60" s="2">
        <v>5476.57</v>
      </c>
      <c r="E60" s="2">
        <v>344</v>
      </c>
      <c r="F60" s="2">
        <v>59273</v>
      </c>
      <c r="G60" s="9"/>
      <c r="H60" s="9"/>
      <c r="I60" s="9"/>
    </row>
    <row r="61" spans="3:9" ht="12.75">
      <c r="C61" s="3">
        <v>39633</v>
      </c>
      <c r="D61" s="2">
        <v>5412.75</v>
      </c>
      <c r="E61" s="2">
        <v>342.9</v>
      </c>
      <c r="F61" s="2">
        <v>59365</v>
      </c>
      <c r="G61" s="9"/>
      <c r="H61" s="9"/>
      <c r="I61" s="9"/>
    </row>
    <row r="62" spans="3:9" ht="12.75">
      <c r="C62" s="3">
        <v>39636</v>
      </c>
      <c r="D62" s="2">
        <v>5512.71</v>
      </c>
      <c r="E62" s="2">
        <v>343.4</v>
      </c>
      <c r="F62" s="2">
        <v>59088</v>
      </c>
      <c r="G62" s="9"/>
      <c r="H62" s="9"/>
      <c r="I62" s="9"/>
    </row>
    <row r="63" spans="3:9" ht="12.75">
      <c r="C63" s="3">
        <v>39637</v>
      </c>
      <c r="D63" s="2">
        <v>5440.51</v>
      </c>
      <c r="E63" s="2">
        <v>346.1</v>
      </c>
      <c r="F63" s="2">
        <v>59535</v>
      </c>
      <c r="G63" s="9"/>
      <c r="H63" s="9"/>
      <c r="I63" s="9"/>
    </row>
    <row r="64" spans="3:9" ht="12.75">
      <c r="C64" s="3">
        <v>39638</v>
      </c>
      <c r="D64" s="2">
        <v>5529.6</v>
      </c>
      <c r="E64" s="2">
        <v>338</v>
      </c>
      <c r="F64" s="2">
        <v>59535</v>
      </c>
      <c r="G64" s="9"/>
      <c r="H64" s="9"/>
      <c r="I64" s="9"/>
    </row>
    <row r="65" spans="3:9" ht="12.75">
      <c r="C65" s="3">
        <v>39639</v>
      </c>
      <c r="D65" s="2">
        <v>5406.76</v>
      </c>
      <c r="E65" s="2">
        <v>331.1</v>
      </c>
      <c r="F65" s="2">
        <v>60252</v>
      </c>
      <c r="G65" s="9"/>
      <c r="H65" s="9"/>
      <c r="I65" s="9"/>
    </row>
    <row r="66" spans="3:9" ht="12.75">
      <c r="C66" s="3">
        <v>39640</v>
      </c>
      <c r="D66" s="2">
        <v>5261.6</v>
      </c>
      <c r="E66" s="2">
        <v>332.2</v>
      </c>
      <c r="F66" s="2">
        <v>60148</v>
      </c>
      <c r="G66" s="9"/>
      <c r="H66" s="9"/>
      <c r="I66" s="9"/>
    </row>
    <row r="67" spans="3:9" ht="12.75">
      <c r="C67" s="3">
        <v>39643</v>
      </c>
      <c r="D67" s="2">
        <v>5300.37</v>
      </c>
      <c r="E67" s="2">
        <v>328.3</v>
      </c>
      <c r="F67" s="2">
        <v>60720</v>
      </c>
      <c r="G67" s="9"/>
      <c r="H67" s="9"/>
      <c r="I67" s="9"/>
    </row>
    <row r="68" spans="3:9" ht="12.75">
      <c r="C68" s="3">
        <v>39644</v>
      </c>
      <c r="D68" s="2">
        <v>5171.91</v>
      </c>
      <c r="E68" s="2">
        <v>325.8</v>
      </c>
      <c r="F68" s="2">
        <v>61015</v>
      </c>
      <c r="G68" s="9"/>
      <c r="H68" s="9"/>
      <c r="I68" s="9"/>
    </row>
    <row r="69" spans="3:9" ht="12.75">
      <c r="C69" s="3">
        <v>39645</v>
      </c>
      <c r="D69" s="2">
        <v>5150.62</v>
      </c>
      <c r="E69" s="2">
        <v>331.4</v>
      </c>
      <c r="F69" s="2">
        <v>62056</v>
      </c>
      <c r="G69" s="9"/>
      <c r="H69" s="9"/>
      <c r="I69" s="9"/>
    </row>
    <row r="70" spans="3:9" ht="12.75">
      <c r="C70" s="3">
        <v>39646</v>
      </c>
      <c r="D70" s="2">
        <v>5286.27</v>
      </c>
      <c r="E70" s="2">
        <v>325.3</v>
      </c>
      <c r="F70" s="2">
        <v>60108</v>
      </c>
      <c r="G70" s="9"/>
      <c r="H70" s="9"/>
      <c r="I70" s="9"/>
    </row>
    <row r="71" spans="3:9" ht="12.75">
      <c r="C71" s="3">
        <v>39647</v>
      </c>
      <c r="D71" s="2">
        <v>5376.37</v>
      </c>
      <c r="E71" s="2">
        <v>329.3</v>
      </c>
      <c r="F71" s="2">
        <v>59988</v>
      </c>
      <c r="G71" s="9"/>
      <c r="H71" s="9"/>
      <c r="I71" s="9"/>
    </row>
    <row r="72" spans="3:9" ht="12.75">
      <c r="C72" s="3">
        <v>39650</v>
      </c>
      <c r="D72" s="2">
        <v>5404.34</v>
      </c>
      <c r="E72" s="2">
        <v>323.3</v>
      </c>
      <c r="F72" s="2">
        <v>60771</v>
      </c>
      <c r="G72" s="9"/>
      <c r="H72" s="9"/>
      <c r="I72" s="9"/>
    </row>
    <row r="73" spans="3:9" ht="12.75">
      <c r="C73" s="3">
        <v>39651</v>
      </c>
      <c r="D73" s="2">
        <v>5364.15</v>
      </c>
      <c r="E73" s="2">
        <v>324.9</v>
      </c>
      <c r="F73" s="2">
        <v>59647</v>
      </c>
      <c r="G73" s="9"/>
      <c r="H73" s="9"/>
      <c r="I73" s="9"/>
    </row>
    <row r="74" spans="3:9" ht="12.75">
      <c r="C74" s="3">
        <v>39652</v>
      </c>
      <c r="D74" s="2">
        <v>5449.89</v>
      </c>
      <c r="E74" s="2">
        <v>320.7</v>
      </c>
      <c r="F74" s="2">
        <v>59420</v>
      </c>
      <c r="G74" s="9"/>
      <c r="H74" s="9"/>
      <c r="I74" s="9"/>
    </row>
    <row r="75" spans="3:9" ht="12.75">
      <c r="C75" s="3">
        <v>39653</v>
      </c>
      <c r="D75" s="2">
        <v>5362.26</v>
      </c>
      <c r="E75" s="2">
        <v>322</v>
      </c>
      <c r="F75" s="2">
        <v>57434</v>
      </c>
      <c r="G75" s="9"/>
      <c r="H75" s="9"/>
      <c r="I75" s="9"/>
    </row>
    <row r="76" spans="3:9" ht="12.75">
      <c r="C76" s="3">
        <v>39654</v>
      </c>
      <c r="D76" s="2">
        <v>5352.56</v>
      </c>
      <c r="E76" s="2">
        <v>322.5</v>
      </c>
      <c r="F76" s="2">
        <v>57199</v>
      </c>
      <c r="G76" s="9"/>
      <c r="H76" s="9"/>
      <c r="I76" s="9"/>
    </row>
    <row r="77" spans="3:9" ht="12.75">
      <c r="C77" s="3">
        <v>39657</v>
      </c>
      <c r="D77" s="2">
        <v>5312.6</v>
      </c>
      <c r="E77" s="2">
        <v>321.7</v>
      </c>
      <c r="F77" s="2">
        <v>56869</v>
      </c>
      <c r="G77" s="9"/>
      <c r="H77" s="9"/>
      <c r="I77" s="9"/>
    </row>
    <row r="78" spans="3:9" ht="12.75">
      <c r="C78" s="3">
        <v>39658</v>
      </c>
      <c r="D78" s="2">
        <v>5319.23</v>
      </c>
      <c r="E78" s="2">
        <v>327.8</v>
      </c>
      <c r="F78" s="2">
        <v>58042</v>
      </c>
      <c r="G78" s="9"/>
      <c r="H78" s="9"/>
      <c r="I78" s="9"/>
    </row>
    <row r="79" spans="3:9" ht="12.75">
      <c r="C79" s="3">
        <v>39659</v>
      </c>
      <c r="D79" s="2">
        <v>5420.7</v>
      </c>
      <c r="E79" s="2">
        <v>326.4</v>
      </c>
      <c r="F79" s="2">
        <v>59997</v>
      </c>
      <c r="G79" s="9"/>
      <c r="H79" s="9"/>
      <c r="I79" s="9"/>
    </row>
    <row r="80" spans="3:9" ht="12.75">
      <c r="C80" s="3">
        <v>39660</v>
      </c>
      <c r="D80" s="2">
        <v>5411.9</v>
      </c>
      <c r="E80" s="2">
        <v>324.2</v>
      </c>
      <c r="F80" s="2">
        <v>59505</v>
      </c>
      <c r="G80" s="9"/>
      <c r="H80" s="9"/>
      <c r="I80" s="9"/>
    </row>
    <row r="81" spans="3:9" ht="12.75">
      <c r="C81" s="3">
        <v>39661</v>
      </c>
      <c r="D81" s="2">
        <v>5354.67</v>
      </c>
      <c r="E81" s="2">
        <v>327.8</v>
      </c>
      <c r="F81" s="2">
        <v>57630</v>
      </c>
      <c r="G81" s="9"/>
      <c r="H81" s="9"/>
      <c r="I81" s="9"/>
    </row>
    <row r="82" spans="3:9" ht="12.75">
      <c r="C82" s="3">
        <v>39664</v>
      </c>
      <c r="D82" s="2">
        <v>5320.22</v>
      </c>
      <c r="E82" s="2">
        <v>327.2</v>
      </c>
      <c r="F82" s="2">
        <v>55609</v>
      </c>
      <c r="G82" s="9"/>
      <c r="H82" s="9"/>
      <c r="I82" s="9"/>
    </row>
    <row r="83" spans="3:9" ht="12.75">
      <c r="C83" s="3">
        <v>39665</v>
      </c>
      <c r="D83" s="2">
        <v>5454.47</v>
      </c>
      <c r="E83" s="2">
        <v>319.7</v>
      </c>
      <c r="F83" s="2">
        <v>56470</v>
      </c>
      <c r="G83" s="9"/>
      <c r="H83" s="9"/>
      <c r="I83" s="9"/>
    </row>
    <row r="84" spans="3:9" ht="12.75">
      <c r="C84" s="3">
        <v>39666</v>
      </c>
      <c r="D84" s="2">
        <v>5486.13</v>
      </c>
      <c r="E84" s="2">
        <v>323.7</v>
      </c>
      <c r="F84" s="2">
        <v>57542</v>
      </c>
      <c r="G84" s="9"/>
      <c r="H84" s="9"/>
      <c r="I84" s="9"/>
    </row>
    <row r="85" spans="3:9" ht="12.75">
      <c r="C85" s="3">
        <v>39667</v>
      </c>
      <c r="D85" s="2">
        <v>5477.49</v>
      </c>
      <c r="E85" s="2">
        <v>321.4</v>
      </c>
      <c r="F85" s="2">
        <v>57017</v>
      </c>
      <c r="G85" s="9"/>
      <c r="H85" s="9"/>
      <c r="I85" s="9"/>
    </row>
    <row r="86" spans="3:9" ht="12.75">
      <c r="C86" s="3">
        <v>39668</v>
      </c>
      <c r="D86" s="2">
        <v>5489.16</v>
      </c>
      <c r="E86" s="2">
        <v>318.9</v>
      </c>
      <c r="F86" s="2">
        <v>56584</v>
      </c>
      <c r="G86" s="9"/>
      <c r="H86" s="9"/>
      <c r="I86" s="9"/>
    </row>
    <row r="87" spans="3:9" ht="12.75">
      <c r="C87" s="3">
        <v>39671</v>
      </c>
      <c r="D87" s="2">
        <v>5541.78</v>
      </c>
      <c r="E87" s="2">
        <v>319</v>
      </c>
      <c r="F87" s="2">
        <v>54720</v>
      </c>
      <c r="G87" s="9"/>
      <c r="H87" s="9"/>
      <c r="I87" s="9"/>
    </row>
    <row r="88" spans="3:9" ht="12.75">
      <c r="C88" s="3">
        <v>39672</v>
      </c>
      <c r="D88" s="2">
        <v>5534.46</v>
      </c>
      <c r="E88" s="2">
        <v>319.1</v>
      </c>
      <c r="F88" s="2">
        <v>54502</v>
      </c>
      <c r="G88" s="9"/>
      <c r="H88" s="9"/>
      <c r="I88" s="9"/>
    </row>
    <row r="89" spans="3:9" ht="12.75">
      <c r="C89" s="3">
        <v>39673</v>
      </c>
      <c r="D89" s="2">
        <v>5448.63</v>
      </c>
      <c r="E89" s="2">
        <v>321</v>
      </c>
      <c r="F89" s="2">
        <v>54573</v>
      </c>
      <c r="G89" s="9"/>
      <c r="H89" s="9"/>
      <c r="I89" s="9"/>
    </row>
    <row r="90" spans="3:9" ht="12.75">
      <c r="C90" s="3">
        <v>39674</v>
      </c>
      <c r="D90" s="2">
        <v>5497.45</v>
      </c>
      <c r="E90" s="2">
        <v>309.9</v>
      </c>
      <c r="F90" s="2">
        <v>55138</v>
      </c>
      <c r="G90" s="9"/>
      <c r="H90" s="9"/>
      <c r="I90" s="9"/>
    </row>
    <row r="91" spans="3:9" ht="12.75">
      <c r="C91" s="3">
        <v>39675</v>
      </c>
      <c r="D91" s="2">
        <v>5454.77</v>
      </c>
      <c r="E91" s="2">
        <v>303.9</v>
      </c>
      <c r="F91" s="2">
        <v>54244</v>
      </c>
      <c r="G91" s="9"/>
      <c r="H91" s="9"/>
      <c r="I91" s="9"/>
    </row>
    <row r="92" spans="3:9" ht="12.75">
      <c r="C92" s="3">
        <v>39678</v>
      </c>
      <c r="D92" s="2">
        <v>5450.19</v>
      </c>
      <c r="E92" s="2">
        <v>306.7</v>
      </c>
      <c r="F92" s="2">
        <v>53326</v>
      </c>
      <c r="G92" s="9"/>
      <c r="H92" s="9"/>
      <c r="I92" s="9"/>
    </row>
    <row r="93" spans="3:9" ht="12.75">
      <c r="C93" s="3">
        <v>39679</v>
      </c>
      <c r="D93" s="2">
        <v>5320.36</v>
      </c>
      <c r="E93" s="2">
        <v>304</v>
      </c>
      <c r="F93" s="2">
        <v>53638</v>
      </c>
      <c r="G93" s="9"/>
      <c r="H93" s="9"/>
      <c r="I93" s="9"/>
    </row>
    <row r="94" spans="3:9" ht="12.75">
      <c r="C94" s="3">
        <v>39680</v>
      </c>
      <c r="D94" s="2">
        <v>5371.77</v>
      </c>
      <c r="E94" s="2">
        <v>307.7</v>
      </c>
      <c r="F94" s="2">
        <v>55377</v>
      </c>
      <c r="G94" s="9"/>
      <c r="H94" s="9"/>
      <c r="I94" s="9"/>
    </row>
    <row r="95" spans="3:9" ht="12.75">
      <c r="C95" s="3">
        <v>39681</v>
      </c>
      <c r="D95" s="2">
        <v>5370.19</v>
      </c>
      <c r="E95" s="2">
        <v>312.5</v>
      </c>
      <c r="F95" s="2">
        <v>55934</v>
      </c>
      <c r="G95" s="9"/>
      <c r="H95" s="9"/>
      <c r="I95" s="9"/>
    </row>
    <row r="96" spans="3:9" ht="12.75">
      <c r="C96" s="3">
        <v>39682</v>
      </c>
      <c r="D96" s="2">
        <v>5505.56</v>
      </c>
      <c r="E96" s="2">
        <v>314.5</v>
      </c>
      <c r="F96" s="2">
        <v>55850</v>
      </c>
      <c r="G96" s="9"/>
      <c r="H96" s="9"/>
      <c r="I96" s="9"/>
    </row>
    <row r="97" spans="3:9" ht="12.75">
      <c r="C97" s="3">
        <v>39685</v>
      </c>
      <c r="D97" s="2">
        <v>5505.56</v>
      </c>
      <c r="E97" s="2">
        <v>311.6</v>
      </c>
      <c r="F97" s="2">
        <v>54477</v>
      </c>
      <c r="G97" s="9"/>
      <c r="H97" s="9"/>
      <c r="I97" s="9"/>
    </row>
    <row r="98" spans="3:9" ht="12.75">
      <c r="C98" s="3">
        <v>39686</v>
      </c>
      <c r="D98" s="2">
        <v>5470.65</v>
      </c>
      <c r="E98" s="2">
        <v>308.1</v>
      </c>
      <c r="F98" s="2">
        <v>54358</v>
      </c>
      <c r="G98" s="9"/>
      <c r="H98" s="9"/>
      <c r="I98" s="9"/>
    </row>
    <row r="99" spans="3:9" ht="12.75">
      <c r="C99" s="3">
        <v>39687</v>
      </c>
      <c r="D99" s="2">
        <v>5528.15</v>
      </c>
      <c r="E99" s="2">
        <v>303.4</v>
      </c>
      <c r="F99" s="2">
        <v>55519</v>
      </c>
      <c r="G99" s="9"/>
      <c r="H99" s="9"/>
      <c r="I99" s="9"/>
    </row>
    <row r="100" spans="3:9" ht="12.75">
      <c r="C100" s="3">
        <v>39688</v>
      </c>
      <c r="D100" s="2">
        <v>5601.15</v>
      </c>
      <c r="E100" s="2">
        <v>307.9</v>
      </c>
      <c r="F100" s="2">
        <v>56382</v>
      </c>
      <c r="G100" s="9"/>
      <c r="H100" s="9"/>
      <c r="I100" s="9"/>
    </row>
    <row r="101" spans="3:9" ht="12.75">
      <c r="C101" s="3">
        <v>39689</v>
      </c>
      <c r="D101" s="2">
        <v>5636.61</v>
      </c>
      <c r="E101" s="2">
        <v>309.2</v>
      </c>
      <c r="F101" s="2">
        <v>55680</v>
      </c>
      <c r="G101" s="9"/>
      <c r="H101" s="9"/>
      <c r="I101" s="9"/>
    </row>
    <row r="102" spans="3:9" ht="12.75">
      <c r="C102" s="3">
        <v>39692</v>
      </c>
      <c r="D102" s="2">
        <v>5602.82</v>
      </c>
      <c r="E102" s="2">
        <v>310.8</v>
      </c>
      <c r="F102" s="2">
        <v>55162</v>
      </c>
      <c r="G102" s="9"/>
      <c r="H102" s="9"/>
      <c r="I102" s="9"/>
    </row>
    <row r="103" spans="3:9" ht="12.75">
      <c r="C103" s="3">
        <v>39693</v>
      </c>
      <c r="D103" s="2">
        <v>5620.7</v>
      </c>
      <c r="E103" s="2">
        <v>313.1</v>
      </c>
      <c r="F103" s="2">
        <v>54404</v>
      </c>
      <c r="G103" s="9"/>
      <c r="H103" s="9"/>
      <c r="I103" s="9"/>
    </row>
    <row r="104" spans="3:9" ht="12.75">
      <c r="C104" s="3">
        <v>39694</v>
      </c>
      <c r="D104" s="2">
        <v>5499.68</v>
      </c>
      <c r="E104" s="2">
        <v>312.8</v>
      </c>
      <c r="F104" s="2">
        <v>53527</v>
      </c>
      <c r="G104" s="9"/>
      <c r="H104" s="9"/>
      <c r="I104" s="9"/>
    </row>
    <row r="105" spans="3:9" ht="12.75">
      <c r="C105" s="3">
        <v>39695</v>
      </c>
      <c r="D105" s="2">
        <v>5362.06</v>
      </c>
      <c r="E105" s="2">
        <v>309.5</v>
      </c>
      <c r="F105" s="2">
        <v>51408</v>
      </c>
      <c r="G105" s="9"/>
      <c r="H105" s="9"/>
      <c r="I105" s="9"/>
    </row>
    <row r="106" spans="3:9" ht="12.75">
      <c r="C106" s="3">
        <v>39696</v>
      </c>
      <c r="D106" s="2">
        <v>5240.68</v>
      </c>
      <c r="E106" s="2">
        <v>308.1</v>
      </c>
      <c r="F106" s="2">
        <v>51939</v>
      </c>
      <c r="G106" s="9"/>
      <c r="H106" s="9"/>
      <c r="I106" s="9"/>
    </row>
    <row r="107" spans="3:9" ht="12.75">
      <c r="C107" s="3">
        <v>39699</v>
      </c>
      <c r="D107" s="2">
        <v>5446.28</v>
      </c>
      <c r="E107" s="2">
        <v>308.2</v>
      </c>
      <c r="F107" s="2">
        <v>50717</v>
      </c>
      <c r="G107" s="9"/>
      <c r="H107" s="9"/>
      <c r="I107" s="9"/>
    </row>
    <row r="108" spans="3:9" ht="12.75">
      <c r="C108" s="3">
        <v>39700</v>
      </c>
      <c r="D108" s="2">
        <v>5415.61</v>
      </c>
      <c r="E108" s="2">
        <v>301.69</v>
      </c>
      <c r="F108" s="2">
        <v>48435</v>
      </c>
      <c r="G108" s="9"/>
      <c r="H108" s="9"/>
      <c r="I108" s="9"/>
    </row>
    <row r="109" spans="3:9" ht="12.75">
      <c r="C109" s="3">
        <v>39701</v>
      </c>
      <c r="D109" s="2">
        <v>5366.22</v>
      </c>
      <c r="E109" s="2">
        <v>299.2</v>
      </c>
      <c r="F109" s="2">
        <v>49633</v>
      </c>
      <c r="G109" s="9"/>
      <c r="H109" s="9"/>
      <c r="I109" s="9"/>
    </row>
    <row r="110" spans="3:9" ht="12.75">
      <c r="C110" s="3">
        <v>39702</v>
      </c>
      <c r="D110" s="2">
        <v>5318.36</v>
      </c>
      <c r="E110" s="2">
        <v>293.72</v>
      </c>
      <c r="F110" s="2">
        <v>51270</v>
      </c>
      <c r="G110" s="9"/>
      <c r="H110" s="9"/>
      <c r="I110" s="9"/>
    </row>
    <row r="111" spans="3:9" ht="12.75">
      <c r="C111" s="3">
        <v>39703</v>
      </c>
      <c r="D111" s="2">
        <v>5416.73</v>
      </c>
      <c r="E111" s="2">
        <v>292.8</v>
      </c>
      <c r="F111" s="2">
        <v>52392</v>
      </c>
      <c r="G111" s="9"/>
      <c r="H111" s="9"/>
      <c r="I111" s="9"/>
    </row>
    <row r="112" spans="3:9" ht="12.75">
      <c r="C112" s="3">
        <v>39706</v>
      </c>
      <c r="D112" s="2">
        <v>5204.18</v>
      </c>
      <c r="E112" s="2">
        <v>293.5</v>
      </c>
      <c r="F112" s="2">
        <v>48416</v>
      </c>
      <c r="G112" s="9"/>
      <c r="H112" s="9"/>
      <c r="I112" s="9"/>
    </row>
    <row r="113" spans="3:9" ht="12.75">
      <c r="C113" s="3">
        <v>39707</v>
      </c>
      <c r="D113" s="2">
        <v>5025.59</v>
      </c>
      <c r="E113" s="2">
        <v>296.7</v>
      </c>
      <c r="F113" s="2">
        <v>49228</v>
      </c>
      <c r="G113" s="9"/>
      <c r="H113" s="9"/>
      <c r="I113" s="9"/>
    </row>
    <row r="114" spans="3:9" ht="12.75">
      <c r="C114" s="3">
        <v>39708</v>
      </c>
      <c r="D114" s="2">
        <v>4912.36</v>
      </c>
      <c r="E114" s="2">
        <v>296.5</v>
      </c>
      <c r="F114" s="2">
        <v>45908</v>
      </c>
      <c r="G114" s="9"/>
      <c r="H114" s="9"/>
      <c r="I114" s="9"/>
    </row>
    <row r="115" spans="3:9" ht="12.75">
      <c r="C115" s="3">
        <v>39709</v>
      </c>
      <c r="D115" s="2">
        <v>4879.99</v>
      </c>
      <c r="E115" s="2">
        <v>306</v>
      </c>
      <c r="F115" s="2">
        <v>48422</v>
      </c>
      <c r="G115" s="9"/>
      <c r="H115" s="9"/>
      <c r="I115" s="9"/>
    </row>
    <row r="116" spans="3:9" ht="12.75">
      <c r="C116" s="3">
        <v>39710</v>
      </c>
      <c r="D116" s="2">
        <v>5311.33</v>
      </c>
      <c r="E116" s="2">
        <v>305.7</v>
      </c>
      <c r="F116" s="2">
        <v>53055</v>
      </c>
      <c r="G116" s="9"/>
      <c r="H116" s="9"/>
      <c r="I116" s="9"/>
    </row>
    <row r="117" spans="3:9" ht="12.75">
      <c r="C117" s="3">
        <v>39713</v>
      </c>
      <c r="D117" s="2">
        <v>5236.26</v>
      </c>
      <c r="E117" s="2">
        <v>307.3</v>
      </c>
      <c r="F117" s="2">
        <v>51540</v>
      </c>
      <c r="G117" s="9"/>
      <c r="H117" s="9"/>
      <c r="I117" s="9"/>
    </row>
    <row r="118" spans="3:9" ht="12.75">
      <c r="C118" s="3">
        <v>39714</v>
      </c>
      <c r="D118" s="2">
        <v>5136.12</v>
      </c>
      <c r="E118" s="2">
        <v>299</v>
      </c>
      <c r="F118" s="2">
        <v>49593</v>
      </c>
      <c r="G118" s="9"/>
      <c r="H118" s="9"/>
      <c r="I118" s="9"/>
    </row>
    <row r="119" spans="3:9" ht="12.75">
      <c r="C119" s="3">
        <v>39715</v>
      </c>
      <c r="D119" s="2">
        <v>5095.57</v>
      </c>
      <c r="E119" s="2">
        <v>297.9</v>
      </c>
      <c r="F119" s="2">
        <v>49842</v>
      </c>
      <c r="G119" s="9"/>
      <c r="H119" s="9"/>
      <c r="I119" s="9"/>
    </row>
    <row r="120" spans="3:9" ht="12.75">
      <c r="C120" s="3">
        <v>39716</v>
      </c>
      <c r="D120" s="2">
        <v>5197.02</v>
      </c>
      <c r="E120" s="2">
        <v>302.6</v>
      </c>
      <c r="F120" s="2">
        <v>51828</v>
      </c>
      <c r="G120" s="9"/>
      <c r="H120" s="9"/>
      <c r="I120" s="9"/>
    </row>
    <row r="121" spans="3:9" ht="12.75">
      <c r="C121" s="3">
        <v>39717</v>
      </c>
      <c r="D121" s="2">
        <v>5088.47</v>
      </c>
      <c r="E121" s="2">
        <v>301.9</v>
      </c>
      <c r="F121" s="2">
        <v>50782</v>
      </c>
      <c r="G121" s="9"/>
      <c r="H121" s="9"/>
      <c r="I121" s="9"/>
    </row>
    <row r="122" spans="3:9" ht="12.75">
      <c r="C122" s="3">
        <v>39720</v>
      </c>
      <c r="D122" s="2">
        <v>4818.77</v>
      </c>
      <c r="E122" s="2">
        <v>298.8</v>
      </c>
      <c r="F122" s="2">
        <v>46028</v>
      </c>
      <c r="G122" s="9"/>
      <c r="H122" s="9"/>
      <c r="I122" s="9"/>
    </row>
    <row r="123" spans="3:9" ht="12.75">
      <c r="C123" s="3">
        <v>39721</v>
      </c>
      <c r="D123" s="2">
        <v>4902.45</v>
      </c>
      <c r="E123" s="2">
        <v>304</v>
      </c>
      <c r="F123" s="2">
        <v>49541</v>
      </c>
      <c r="G123" s="9"/>
      <c r="H123" s="9"/>
      <c r="I123" s="9"/>
    </row>
    <row r="124" spans="3:9" ht="12.75">
      <c r="C124" s="3">
        <v>39722</v>
      </c>
      <c r="D124" s="2">
        <v>4959.59</v>
      </c>
      <c r="E124" s="2">
        <v>301.1</v>
      </c>
      <c r="F124" s="2">
        <v>49798</v>
      </c>
      <c r="G124" s="9"/>
      <c r="H124" s="9"/>
      <c r="I124" s="9"/>
    </row>
    <row r="125" spans="3:9" ht="12.75">
      <c r="C125" s="3">
        <v>39723</v>
      </c>
      <c r="D125" s="2">
        <v>4870.34</v>
      </c>
      <c r="E125" s="2">
        <v>288.83</v>
      </c>
      <c r="F125" s="2">
        <v>46145</v>
      </c>
      <c r="G125" s="9"/>
      <c r="H125" s="9"/>
      <c r="I125" s="9"/>
    </row>
    <row r="126" spans="3:9" ht="12.75">
      <c r="C126" s="3">
        <v>39724</v>
      </c>
      <c r="D126" s="2">
        <v>4980.25</v>
      </c>
      <c r="E126" s="2">
        <v>286.8</v>
      </c>
      <c r="F126" s="2">
        <v>44517</v>
      </c>
      <c r="G126" s="9"/>
      <c r="H126" s="9"/>
      <c r="I126" s="9"/>
    </row>
    <row r="127" spans="3:9" ht="12.75">
      <c r="C127" s="3">
        <v>39727</v>
      </c>
      <c r="D127" s="2">
        <v>4589.19</v>
      </c>
      <c r="E127" s="2">
        <v>284.8</v>
      </c>
      <c r="F127" s="2">
        <v>42100</v>
      </c>
      <c r="G127" s="9"/>
      <c r="H127" s="9"/>
      <c r="I127" s="9"/>
    </row>
    <row r="128" spans="3:9" ht="12.75">
      <c r="C128" s="3">
        <v>39728</v>
      </c>
      <c r="D128" s="2">
        <v>4605.22</v>
      </c>
      <c r="E128" s="2">
        <v>277.9</v>
      </c>
      <c r="F128" s="2">
        <v>40139</v>
      </c>
      <c r="G128" s="9"/>
      <c r="H128" s="9"/>
      <c r="I128" s="9"/>
    </row>
    <row r="129" spans="3:9" ht="12.75">
      <c r="C129" s="3">
        <v>39729</v>
      </c>
      <c r="D129" s="2">
        <v>4366.69</v>
      </c>
      <c r="E129" s="2">
        <v>277.3</v>
      </c>
      <c r="F129" s="2">
        <v>38593</v>
      </c>
      <c r="G129" s="9"/>
      <c r="H129" s="9"/>
      <c r="I129" s="9"/>
    </row>
    <row r="130" spans="3:9" ht="12.75">
      <c r="C130" s="3">
        <v>39730</v>
      </c>
      <c r="D130" s="2">
        <v>4313.8</v>
      </c>
      <c r="E130" s="2">
        <v>281.4</v>
      </c>
      <c r="F130" s="2">
        <v>37080</v>
      </c>
      <c r="G130" s="9"/>
      <c r="H130" s="9"/>
      <c r="I130" s="9"/>
    </row>
    <row r="131" spans="3:9" ht="12.75">
      <c r="C131" s="3">
        <v>39731</v>
      </c>
      <c r="D131" s="2">
        <v>3932.06</v>
      </c>
      <c r="E131" s="2">
        <v>281.5</v>
      </c>
      <c r="F131" s="2">
        <v>35609</v>
      </c>
      <c r="G131" s="9"/>
      <c r="H131" s="9"/>
      <c r="I131" s="9"/>
    </row>
    <row r="132" spans="3:9" ht="12.75">
      <c r="C132" s="3">
        <v>39734</v>
      </c>
      <c r="D132" s="2">
        <v>4256.9</v>
      </c>
      <c r="E132" s="2">
        <v>284.7</v>
      </c>
      <c r="F132" s="2">
        <v>40829</v>
      </c>
      <c r="G132" s="9"/>
      <c r="H132" s="9"/>
      <c r="I132" s="9"/>
    </row>
    <row r="133" spans="3:9" ht="12.75">
      <c r="C133" s="3">
        <v>39735</v>
      </c>
      <c r="D133" s="2">
        <v>4394.21</v>
      </c>
      <c r="E133" s="2">
        <v>278</v>
      </c>
      <c r="F133" s="2">
        <v>41569</v>
      </c>
      <c r="G133" s="9"/>
      <c r="H133" s="9"/>
      <c r="I133" s="9"/>
    </row>
    <row r="134" spans="3:9" ht="12.75">
      <c r="C134" s="3">
        <v>39736</v>
      </c>
      <c r="D134" s="2">
        <v>4079.59</v>
      </c>
      <c r="E134" s="2">
        <v>274.5</v>
      </c>
      <c r="F134" s="2">
        <v>36833</v>
      </c>
      <c r="G134" s="9"/>
      <c r="H134" s="9"/>
      <c r="I134" s="9"/>
    </row>
    <row r="135" spans="3:9" ht="12.75">
      <c r="C135" s="3">
        <v>39737</v>
      </c>
      <c r="D135" s="2">
        <v>3861.39</v>
      </c>
      <c r="E135" s="2">
        <v>274.8</v>
      </c>
      <c r="F135" s="2">
        <v>36441</v>
      </c>
      <c r="G135" s="9"/>
      <c r="H135" s="9"/>
      <c r="I135" s="9"/>
    </row>
    <row r="136" spans="3:9" ht="12.75">
      <c r="C136" s="3">
        <v>39738</v>
      </c>
      <c r="D136" s="2">
        <v>4063.01</v>
      </c>
      <c r="E136" s="2">
        <v>271.5</v>
      </c>
      <c r="F136" s="2">
        <v>36399</v>
      </c>
      <c r="G136" s="9"/>
      <c r="H136" s="9"/>
      <c r="I136" s="9"/>
    </row>
    <row r="137" spans="3:9" ht="12.75">
      <c r="C137" s="3">
        <v>39741</v>
      </c>
      <c r="D137" s="2">
        <v>4282.67</v>
      </c>
      <c r="E137" s="2">
        <v>264.5</v>
      </c>
      <c r="F137" s="2">
        <v>39441</v>
      </c>
      <c r="G137" s="9"/>
      <c r="H137" s="9"/>
      <c r="I137" s="9"/>
    </row>
    <row r="138" spans="3:9" ht="12.75">
      <c r="C138" s="3">
        <v>39742</v>
      </c>
      <c r="D138" s="2">
        <v>4229.73</v>
      </c>
      <c r="E138" s="2">
        <v>264.6</v>
      </c>
      <c r="F138" s="2">
        <v>39043</v>
      </c>
      <c r="G138" s="9"/>
      <c r="H138" s="9"/>
      <c r="I138" s="9"/>
    </row>
    <row r="139" spans="3:9" ht="12.75">
      <c r="C139" s="3">
        <v>39743</v>
      </c>
      <c r="D139" s="2">
        <v>4040.89</v>
      </c>
      <c r="E139" s="2">
        <v>272.9</v>
      </c>
      <c r="F139" s="2">
        <v>35069</v>
      </c>
      <c r="G139" s="9"/>
      <c r="H139" s="9"/>
      <c r="I139" s="9"/>
    </row>
    <row r="140" spans="3:9" ht="12.75">
      <c r="C140" s="3">
        <v>39744</v>
      </c>
      <c r="D140" s="2">
        <v>4087.83</v>
      </c>
      <c r="E140" s="2">
        <v>272.6</v>
      </c>
      <c r="F140" s="2">
        <v>33818</v>
      </c>
      <c r="G140" s="9"/>
      <c r="H140" s="9"/>
      <c r="I140" s="9"/>
    </row>
    <row r="141" spans="3:9" ht="12.75">
      <c r="C141" s="3">
        <v>39745</v>
      </c>
      <c r="D141" s="2">
        <v>3883.36</v>
      </c>
      <c r="E141" s="2">
        <v>276.5</v>
      </c>
      <c r="F141" s="2">
        <v>31481</v>
      </c>
      <c r="G141" s="9"/>
      <c r="H141" s="9"/>
      <c r="I141" s="9"/>
    </row>
    <row r="142" spans="3:9" ht="12.75">
      <c r="C142" s="3">
        <v>39748</v>
      </c>
      <c r="D142" s="2">
        <v>3852.59</v>
      </c>
      <c r="E142" s="2">
        <v>281.6</v>
      </c>
      <c r="F142" s="2">
        <v>29435</v>
      </c>
      <c r="G142" s="9"/>
      <c r="H142" s="9"/>
      <c r="I142" s="9"/>
    </row>
    <row r="143" spans="3:9" ht="12.75">
      <c r="C143" s="3">
        <v>39749</v>
      </c>
      <c r="D143" s="2">
        <v>3926.38</v>
      </c>
      <c r="E143" s="2">
        <v>287.5</v>
      </c>
      <c r="F143" s="2">
        <v>33386</v>
      </c>
      <c r="G143" s="9"/>
      <c r="H143" s="9"/>
      <c r="I143" s="9"/>
    </row>
    <row r="144" spans="3:9" ht="12.75">
      <c r="C144" s="3">
        <v>39750</v>
      </c>
      <c r="D144" s="2">
        <v>4242.54</v>
      </c>
      <c r="E144" s="2">
        <v>284.5</v>
      </c>
      <c r="F144" s="2">
        <v>34845</v>
      </c>
      <c r="G144" s="9"/>
      <c r="H144" s="9"/>
      <c r="I144" s="9"/>
    </row>
    <row r="145" spans="3:9" ht="12.75">
      <c r="C145" s="3">
        <v>39751</v>
      </c>
      <c r="D145" s="2">
        <v>4291.65</v>
      </c>
      <c r="E145" s="2">
        <v>282.9</v>
      </c>
      <c r="F145" s="2">
        <v>37448</v>
      </c>
      <c r="G145" s="9"/>
      <c r="H145" s="9"/>
      <c r="I145" s="9"/>
    </row>
    <row r="146" spans="3:9" ht="12.75">
      <c r="C146" s="3">
        <v>39752</v>
      </c>
      <c r="D146" s="2">
        <v>4377.34</v>
      </c>
      <c r="E146" s="2">
        <v>286.2</v>
      </c>
      <c r="F146" s="2">
        <v>37256</v>
      </c>
      <c r="G146" s="9"/>
      <c r="H146" s="9"/>
      <c r="I146" s="9"/>
    </row>
    <row r="147" spans="3:9" ht="12.75">
      <c r="C147" s="3">
        <v>39755</v>
      </c>
      <c r="D147" s="2">
        <v>4443.28</v>
      </c>
      <c r="E147" s="2">
        <v>285.4</v>
      </c>
      <c r="F147" s="2">
        <v>38249</v>
      </c>
      <c r="G147" s="9"/>
      <c r="H147" s="9"/>
      <c r="I147" s="9"/>
    </row>
    <row r="148" spans="3:9" ht="12.75">
      <c r="C148" s="3">
        <v>39756</v>
      </c>
      <c r="D148" s="2">
        <v>4639.5</v>
      </c>
      <c r="E148" s="2">
        <v>283.9</v>
      </c>
      <c r="F148" s="2">
        <v>40254</v>
      </c>
      <c r="G148" s="9"/>
      <c r="H148" s="9"/>
      <c r="I148" s="9"/>
    </row>
    <row r="149" spans="3:9" ht="12.75">
      <c r="C149" s="3">
        <v>39757</v>
      </c>
      <c r="D149" s="2">
        <v>4530.73</v>
      </c>
      <c r="E149" s="2">
        <v>286.9</v>
      </c>
      <c r="F149" s="2">
        <v>37785</v>
      </c>
      <c r="G149" s="9"/>
      <c r="H149" s="9"/>
      <c r="I149" s="9"/>
    </row>
    <row r="150" spans="3:9" ht="12.75">
      <c r="C150" s="3">
        <v>39758</v>
      </c>
      <c r="D150" s="2">
        <v>4272.41</v>
      </c>
      <c r="E150" s="2">
        <v>275.8</v>
      </c>
      <c r="F150" s="2">
        <v>36361</v>
      </c>
      <c r="G150" s="9"/>
      <c r="H150" s="9"/>
      <c r="I150" s="9"/>
    </row>
    <row r="151" spans="3:9" ht="12.75">
      <c r="C151" s="3">
        <v>39759</v>
      </c>
      <c r="D151" s="2">
        <v>4364.96</v>
      </c>
      <c r="E151" s="2">
        <v>291.9</v>
      </c>
      <c r="F151" s="2">
        <v>36665</v>
      </c>
      <c r="G151" s="9"/>
      <c r="H151" s="9"/>
      <c r="I151" s="9"/>
    </row>
    <row r="152" spans="3:9" ht="12.75">
      <c r="C152" s="3">
        <v>39762</v>
      </c>
      <c r="D152" s="2">
        <v>4403.92</v>
      </c>
      <c r="E152" s="2">
        <v>292.7</v>
      </c>
      <c r="F152" s="2">
        <v>36776</v>
      </c>
      <c r="G152" s="9"/>
      <c r="H152" s="9"/>
      <c r="I152" s="9"/>
    </row>
    <row r="153" spans="3:9" ht="12.75">
      <c r="C153" s="3">
        <v>39763</v>
      </c>
      <c r="D153" s="2">
        <v>4246.69</v>
      </c>
      <c r="E153" s="2">
        <v>296.2</v>
      </c>
      <c r="F153" s="2">
        <v>37261</v>
      </c>
      <c r="G153" s="9"/>
      <c r="H153" s="9"/>
      <c r="I153" s="9"/>
    </row>
    <row r="154" spans="3:9" ht="12.75">
      <c r="C154" s="3">
        <v>39764</v>
      </c>
      <c r="D154" s="2">
        <v>4182.02</v>
      </c>
      <c r="E154" s="2">
        <v>294.6</v>
      </c>
      <c r="F154" s="2">
        <v>34373</v>
      </c>
      <c r="G154" s="9"/>
      <c r="H154" s="9"/>
      <c r="I154" s="9"/>
    </row>
    <row r="155" spans="3:9" ht="12.75">
      <c r="C155" s="3">
        <v>39765</v>
      </c>
      <c r="D155" s="2">
        <v>4169.21</v>
      </c>
      <c r="E155" s="2">
        <v>297.5</v>
      </c>
      <c r="F155" s="2">
        <v>35993</v>
      </c>
      <c r="G155" s="9"/>
      <c r="H155" s="9"/>
      <c r="I155" s="9"/>
    </row>
    <row r="156" spans="3:9" ht="12.75">
      <c r="C156" s="3">
        <v>39766</v>
      </c>
      <c r="D156" s="2">
        <v>4232.97</v>
      </c>
      <c r="E156" s="2">
        <v>296.2</v>
      </c>
      <c r="F156" s="2">
        <v>35789</v>
      </c>
      <c r="G156" s="9"/>
      <c r="H156" s="9"/>
      <c r="I156" s="9"/>
    </row>
    <row r="157" spans="3:9" ht="12.75">
      <c r="C157" s="3">
        <v>39769</v>
      </c>
      <c r="D157" s="2">
        <v>4132.16</v>
      </c>
      <c r="E157" s="2">
        <v>311.2</v>
      </c>
      <c r="F157" s="2">
        <v>35717</v>
      </c>
      <c r="G157" s="9"/>
      <c r="H157" s="9"/>
      <c r="I157" s="9"/>
    </row>
    <row r="158" spans="3:9" ht="12.75">
      <c r="C158" s="3">
        <v>39770</v>
      </c>
      <c r="D158" s="2">
        <v>4208.55</v>
      </c>
      <c r="E158" s="2">
        <v>312.9</v>
      </c>
      <c r="F158" s="2">
        <v>34094</v>
      </c>
      <c r="G158" s="9"/>
      <c r="H158" s="9"/>
      <c r="I158" s="9"/>
    </row>
    <row r="159" spans="3:9" ht="12.75">
      <c r="C159" s="3">
        <v>39771</v>
      </c>
      <c r="D159" s="2">
        <v>4005.68</v>
      </c>
      <c r="E159" s="2">
        <v>308.1</v>
      </c>
      <c r="F159" s="2">
        <v>33404</v>
      </c>
      <c r="G159" s="9"/>
      <c r="H159" s="9"/>
      <c r="I159" s="9"/>
    </row>
    <row r="160" spans="3:9" ht="12.75">
      <c r="C160" s="3">
        <v>39772</v>
      </c>
      <c r="D160" s="2">
        <v>3874.99</v>
      </c>
      <c r="E160" s="2">
        <v>304.4</v>
      </c>
      <c r="F160" s="2">
        <v>33404</v>
      </c>
      <c r="G160" s="9"/>
      <c r="H160" s="9"/>
      <c r="I160" s="9"/>
    </row>
    <row r="161" spans="3:9" ht="12.75">
      <c r="C161" s="3">
        <v>39773</v>
      </c>
      <c r="D161" s="2">
        <v>3780.96</v>
      </c>
      <c r="E161" s="2">
        <v>305.1</v>
      </c>
      <c r="F161" s="2">
        <v>31250</v>
      </c>
      <c r="G161" s="9"/>
      <c r="H161" s="9"/>
      <c r="I161" s="9"/>
    </row>
    <row r="162" spans="3:9" ht="12.75">
      <c r="C162" s="3">
        <v>39776</v>
      </c>
      <c r="D162" s="2">
        <v>4152.96</v>
      </c>
      <c r="E162" s="2">
        <v>307.3</v>
      </c>
      <c r="F162" s="2">
        <v>34188</v>
      </c>
      <c r="G162" s="9"/>
      <c r="H162" s="9"/>
      <c r="I162" s="9"/>
    </row>
    <row r="163" spans="3:9" ht="12.75">
      <c r="C163" s="3">
        <v>39777</v>
      </c>
      <c r="D163" s="2">
        <v>4171.25</v>
      </c>
      <c r="E163" s="2">
        <v>298.3</v>
      </c>
      <c r="F163" s="2">
        <v>34812</v>
      </c>
      <c r="G163" s="9"/>
      <c r="H163" s="9"/>
      <c r="I163" s="9"/>
    </row>
    <row r="164" spans="3:9" ht="12.75">
      <c r="C164" s="3">
        <v>39778</v>
      </c>
      <c r="D164" s="2">
        <v>4152.69</v>
      </c>
      <c r="E164" s="2">
        <v>298.6</v>
      </c>
      <c r="F164" s="2">
        <v>36469</v>
      </c>
      <c r="G164" s="9"/>
      <c r="H164" s="9"/>
      <c r="I164" s="9"/>
    </row>
    <row r="165" spans="3:9" ht="12.75">
      <c r="C165" s="3">
        <v>39779</v>
      </c>
      <c r="D165" s="2">
        <v>4226.1</v>
      </c>
      <c r="E165" s="2">
        <v>299.2</v>
      </c>
      <c r="F165" s="2">
        <v>36212</v>
      </c>
      <c r="G165" s="9"/>
      <c r="H165" s="9"/>
      <c r="I165" s="9"/>
    </row>
    <row r="166" spans="3:9" ht="12.75">
      <c r="C166" s="3">
        <v>39780</v>
      </c>
      <c r="D166" s="2">
        <v>4288.01</v>
      </c>
      <c r="E166" s="2">
        <v>301.2</v>
      </c>
      <c r="F166" s="2">
        <v>36595</v>
      </c>
      <c r="G166" s="9"/>
      <c r="H166" s="9"/>
      <c r="I166" s="9"/>
    </row>
    <row r="167" spans="3:9" ht="12.75">
      <c r="C167" s="3">
        <v>39783</v>
      </c>
      <c r="D167" s="2">
        <v>4065.49</v>
      </c>
      <c r="E167" s="2">
        <v>301.5</v>
      </c>
      <c r="F167" s="2">
        <v>34740</v>
      </c>
      <c r="G167" s="9"/>
      <c r="H167" s="9"/>
      <c r="I167" s="9"/>
    </row>
    <row r="168" spans="3:9" ht="12.75">
      <c r="C168" s="3">
        <v>39784</v>
      </c>
      <c r="D168" s="2">
        <v>4122.86</v>
      </c>
      <c r="E168" s="2">
        <v>302.8</v>
      </c>
      <c r="F168" s="2">
        <v>35000</v>
      </c>
      <c r="G168" s="9"/>
      <c r="H168" s="9"/>
      <c r="I168" s="9"/>
    </row>
    <row r="169" spans="3:9" ht="12.75">
      <c r="C169" s="3">
        <v>39785</v>
      </c>
      <c r="D169" s="2">
        <v>4169.96</v>
      </c>
      <c r="E169" s="2">
        <v>302.3</v>
      </c>
      <c r="F169" s="2">
        <v>35296</v>
      </c>
      <c r="G169" s="9"/>
      <c r="H169" s="9"/>
      <c r="I169" s="9"/>
    </row>
    <row r="170" spans="3:9" ht="12.75">
      <c r="C170" s="3">
        <v>39786</v>
      </c>
      <c r="D170" s="2">
        <v>4163.61</v>
      </c>
      <c r="E170" s="2">
        <v>298.1</v>
      </c>
      <c r="F170" s="2">
        <v>35127</v>
      </c>
      <c r="G170" s="9"/>
      <c r="H170" s="9"/>
      <c r="I170" s="9"/>
    </row>
    <row r="171" spans="3:9" ht="12.75">
      <c r="C171" s="3">
        <v>39787</v>
      </c>
      <c r="D171" s="2">
        <v>4049.37</v>
      </c>
      <c r="E171" s="2">
        <v>300.6</v>
      </c>
      <c r="F171" s="2">
        <v>35347</v>
      </c>
      <c r="G171" s="9"/>
      <c r="H171" s="9"/>
      <c r="I171" s="9"/>
    </row>
    <row r="172" spans="3:9" ht="12.75">
      <c r="C172" s="3">
        <v>39790</v>
      </c>
      <c r="D172" s="2">
        <v>4300.06</v>
      </c>
      <c r="E172" s="2">
        <v>296.9</v>
      </c>
      <c r="F172" s="2">
        <v>38284</v>
      </c>
      <c r="G172" s="9"/>
      <c r="H172" s="9"/>
      <c r="I172" s="9"/>
    </row>
    <row r="173" spans="3:9" ht="12.75">
      <c r="C173" s="3">
        <v>39791</v>
      </c>
      <c r="D173" s="2">
        <v>4381.26</v>
      </c>
      <c r="E173" s="2">
        <v>297.5</v>
      </c>
      <c r="F173" s="2">
        <v>37968</v>
      </c>
      <c r="G173" s="9"/>
      <c r="H173" s="9"/>
      <c r="I173" s="9"/>
    </row>
    <row r="174" spans="3:9" ht="12.75">
      <c r="C174" s="3">
        <v>39792</v>
      </c>
      <c r="D174" s="2">
        <v>4367.28</v>
      </c>
      <c r="E174" s="2">
        <v>293.9</v>
      </c>
      <c r="F174" s="2">
        <v>39004</v>
      </c>
      <c r="G174" s="9"/>
      <c r="H174" s="9"/>
      <c r="I174" s="9"/>
    </row>
    <row r="175" spans="3:9" ht="12.75">
      <c r="C175" s="3">
        <v>39793</v>
      </c>
      <c r="D175" s="2">
        <v>4388.69</v>
      </c>
      <c r="E175" s="2">
        <v>296.3</v>
      </c>
      <c r="F175" s="2">
        <v>38519</v>
      </c>
      <c r="G175" s="9"/>
      <c r="H175" s="9"/>
      <c r="I175" s="9"/>
    </row>
    <row r="176" spans="3:9" ht="12.75">
      <c r="C176" s="3">
        <v>39794</v>
      </c>
      <c r="D176" s="2">
        <v>4280.35</v>
      </c>
      <c r="E176" s="2">
        <v>294.8</v>
      </c>
      <c r="F176" s="2">
        <v>39373</v>
      </c>
      <c r="G176" s="9"/>
      <c r="H176" s="9"/>
      <c r="I176" s="9"/>
    </row>
    <row r="177" spans="3:9" ht="12.75">
      <c r="C177" s="3">
        <v>39797</v>
      </c>
      <c r="D177" s="2">
        <v>4277.56</v>
      </c>
      <c r="E177" s="2">
        <v>293.8</v>
      </c>
      <c r="F177" s="2">
        <v>38320</v>
      </c>
      <c r="G177" s="9"/>
      <c r="H177" s="9"/>
      <c r="I177" s="9"/>
    </row>
    <row r="178" spans="3:9" ht="12.75">
      <c r="C178" s="3">
        <v>39798</v>
      </c>
      <c r="D178" s="2">
        <v>4309.08</v>
      </c>
      <c r="E178" s="2">
        <v>293</v>
      </c>
      <c r="F178" s="2">
        <v>39993</v>
      </c>
      <c r="G178" s="9"/>
      <c r="H178" s="9"/>
      <c r="I178" s="9"/>
    </row>
    <row r="179" spans="3:9" ht="12.75">
      <c r="C179" s="3">
        <v>39799</v>
      </c>
      <c r="D179" s="2">
        <v>4324.19</v>
      </c>
      <c r="E179" s="2">
        <v>289.9</v>
      </c>
      <c r="F179" s="2">
        <v>39947</v>
      </c>
      <c r="G179" s="9"/>
      <c r="H179" s="9"/>
      <c r="I179" s="9"/>
    </row>
    <row r="180" spans="3:9" ht="12.75">
      <c r="C180" s="3">
        <v>39800</v>
      </c>
      <c r="D180" s="2">
        <v>4330.66</v>
      </c>
      <c r="E180" s="2">
        <v>291.1</v>
      </c>
      <c r="F180" s="2">
        <v>39536</v>
      </c>
      <c r="G180" s="9"/>
      <c r="H180" s="9"/>
      <c r="I180" s="9"/>
    </row>
    <row r="181" spans="3:9" ht="12.75">
      <c r="C181" s="3">
        <v>39801</v>
      </c>
      <c r="D181" s="2">
        <v>4286.93</v>
      </c>
      <c r="E181" s="2">
        <v>289</v>
      </c>
      <c r="F181" s="2">
        <v>39131</v>
      </c>
      <c r="G181" s="9"/>
      <c r="H181" s="9"/>
      <c r="I181" s="9"/>
    </row>
    <row r="182" spans="3:9" ht="12.75">
      <c r="C182" s="3">
        <v>39804</v>
      </c>
      <c r="D182" s="2">
        <v>4249.16</v>
      </c>
      <c r="E182" s="2">
        <v>290.9</v>
      </c>
      <c r="F182" s="2">
        <v>37618</v>
      </c>
      <c r="G182" s="9"/>
      <c r="H182" s="9"/>
      <c r="I182" s="9"/>
    </row>
    <row r="183" spans="3:9" ht="12.75">
      <c r="C183" s="3">
        <v>39805</v>
      </c>
      <c r="D183" s="2">
        <v>4255.98</v>
      </c>
      <c r="E183" s="2">
        <v>298</v>
      </c>
      <c r="F183" s="2">
        <v>36470</v>
      </c>
      <c r="G183" s="9"/>
      <c r="H183" s="9"/>
      <c r="I183" s="9"/>
    </row>
    <row r="184" spans="3:9" ht="12.75">
      <c r="C184" s="3">
        <v>39806</v>
      </c>
      <c r="D184" s="2">
        <v>4216.59</v>
      </c>
      <c r="E184" s="2">
        <v>296.1</v>
      </c>
      <c r="F184" s="2">
        <v>36470</v>
      </c>
      <c r="G184" s="9"/>
      <c r="H184" s="9"/>
      <c r="I184" s="9"/>
    </row>
    <row r="185" spans="3:9" ht="12.75">
      <c r="C185" s="3">
        <v>39807</v>
      </c>
      <c r="D185" s="2">
        <v>4216.59</v>
      </c>
      <c r="E185" s="2">
        <v>295.4</v>
      </c>
      <c r="F185" s="2">
        <v>36470</v>
      </c>
      <c r="G185" s="9"/>
      <c r="H185" s="9"/>
      <c r="I185" s="9"/>
    </row>
    <row r="186" spans="3:9" ht="12.75">
      <c r="C186" s="3">
        <v>39808</v>
      </c>
      <c r="D186" s="2">
        <v>4216.59</v>
      </c>
      <c r="E186" s="2">
        <v>294.7</v>
      </c>
      <c r="F186" s="2">
        <v>36864</v>
      </c>
      <c r="G186" s="9"/>
      <c r="H186" s="9"/>
      <c r="I186" s="9"/>
    </row>
    <row r="187" spans="3:9" ht="12.75">
      <c r="C187" s="3">
        <v>39811</v>
      </c>
      <c r="D187" s="2">
        <v>4319.35</v>
      </c>
      <c r="E187" s="2">
        <v>290</v>
      </c>
      <c r="F187" s="2">
        <v>37060</v>
      </c>
      <c r="G187" s="9"/>
      <c r="H187" s="9"/>
      <c r="I187" s="9"/>
    </row>
    <row r="188" spans="3:9" ht="12.75">
      <c r="C188" s="3">
        <v>39812</v>
      </c>
      <c r="D188" s="2">
        <v>4392.68</v>
      </c>
      <c r="E188" s="2">
        <v>289</v>
      </c>
      <c r="F188" s="2">
        <v>37550</v>
      </c>
      <c r="G188" s="9"/>
      <c r="H188" s="9"/>
      <c r="I188" s="9"/>
    </row>
    <row r="189" spans="3:9" ht="12.75">
      <c r="C189" s="3">
        <v>39813</v>
      </c>
      <c r="D189" s="2">
        <v>4434.17</v>
      </c>
      <c r="E189" s="2">
        <v>286.9</v>
      </c>
      <c r="F189" s="2">
        <v>37550</v>
      </c>
      <c r="G189" s="9"/>
      <c r="H189" s="9"/>
      <c r="I189" s="9"/>
    </row>
    <row r="190" spans="3:9" ht="12.75">
      <c r="C190" s="3">
        <v>39814</v>
      </c>
      <c r="D190" s="2">
        <v>4434.17</v>
      </c>
      <c r="E190" s="2">
        <v>284.2</v>
      </c>
      <c r="F190" s="2">
        <v>37550</v>
      </c>
      <c r="G190" s="9"/>
      <c r="H190" s="9"/>
      <c r="I190" s="9"/>
    </row>
    <row r="191" spans="3:9" ht="12.75">
      <c r="C191" s="3">
        <v>39815</v>
      </c>
      <c r="D191" s="2">
        <v>4561.79</v>
      </c>
      <c r="E191" s="2">
        <v>284.5</v>
      </c>
      <c r="F191" s="2">
        <v>40244</v>
      </c>
      <c r="G191" s="9"/>
      <c r="H191" s="9"/>
      <c r="I191" s="9"/>
    </row>
    <row r="192" spans="3:9" ht="12.75">
      <c r="C192" s="3">
        <v>39818</v>
      </c>
      <c r="D192" s="2">
        <v>4579.64</v>
      </c>
      <c r="E192" s="2">
        <v>282.6</v>
      </c>
      <c r="F192" s="2">
        <v>41518</v>
      </c>
      <c r="G192" s="9"/>
      <c r="H192" s="9"/>
      <c r="I192" s="9"/>
    </row>
    <row r="193" spans="3:9" ht="12.75">
      <c r="C193" s="3">
        <v>39819</v>
      </c>
      <c r="D193" s="2">
        <v>4638.92</v>
      </c>
      <c r="E193" s="2">
        <v>284.2</v>
      </c>
      <c r="F193" s="2">
        <v>42312</v>
      </c>
      <c r="G193" s="9"/>
      <c r="H193" s="9"/>
      <c r="I193" s="9"/>
    </row>
    <row r="194" spans="3:9" ht="12.75">
      <c r="C194" s="3">
        <v>39820</v>
      </c>
      <c r="D194" s="2">
        <v>4507.51</v>
      </c>
      <c r="E194" s="2">
        <v>288</v>
      </c>
      <c r="F194" s="2">
        <v>40820</v>
      </c>
      <c r="G194" s="9"/>
      <c r="H194" s="9"/>
      <c r="I194" s="9"/>
    </row>
    <row r="195" spans="3:9" ht="12.75">
      <c r="C195" s="3">
        <v>39821</v>
      </c>
      <c r="D195" s="2">
        <v>4505.37</v>
      </c>
      <c r="E195" s="2">
        <v>287</v>
      </c>
      <c r="F195" s="2">
        <v>41990</v>
      </c>
      <c r="G195" s="9"/>
      <c r="H195" s="9"/>
      <c r="I195" s="9"/>
    </row>
    <row r="196" spans="3:9" ht="12.75">
      <c r="C196" s="3">
        <v>39822</v>
      </c>
      <c r="D196" s="2">
        <v>4448.54</v>
      </c>
      <c r="E196" s="2">
        <v>282.8</v>
      </c>
      <c r="F196" s="2">
        <v>41582</v>
      </c>
      <c r="G196" s="9"/>
      <c r="H196" s="9"/>
      <c r="I196" s="9"/>
    </row>
    <row r="197" spans="3:9" ht="12.75">
      <c r="C197" s="3">
        <v>39825</v>
      </c>
      <c r="D197" s="2">
        <v>4426.19</v>
      </c>
      <c r="E197" s="2">
        <v>279.7</v>
      </c>
      <c r="F197" s="2">
        <v>39403</v>
      </c>
      <c r="G197" s="9"/>
      <c r="H197" s="9"/>
      <c r="I197" s="9"/>
    </row>
    <row r="198" spans="3:9" ht="12.75">
      <c r="C198" s="3">
        <v>39826</v>
      </c>
      <c r="D198" s="2">
        <v>4399.15</v>
      </c>
      <c r="E198" s="2">
        <v>277.7</v>
      </c>
      <c r="F198" s="2">
        <v>39544</v>
      </c>
      <c r="G198" s="9"/>
      <c r="H198" s="9"/>
      <c r="I198" s="9"/>
    </row>
    <row r="199" spans="3:9" ht="12.75">
      <c r="C199" s="3">
        <v>39827</v>
      </c>
      <c r="D199" s="2">
        <v>4180.64</v>
      </c>
      <c r="E199" s="2">
        <v>272.1</v>
      </c>
      <c r="F199" s="2">
        <v>37981</v>
      </c>
      <c r="G199" s="9"/>
      <c r="H199" s="9"/>
      <c r="I199" s="9"/>
    </row>
    <row r="200" spans="3:9" ht="12.75">
      <c r="C200" s="3">
        <v>39828</v>
      </c>
      <c r="D200" s="2">
        <v>4121.11</v>
      </c>
      <c r="E200" s="2">
        <v>271.9</v>
      </c>
      <c r="F200" s="2">
        <v>39151</v>
      </c>
      <c r="G200" s="9"/>
      <c r="H200" s="9"/>
      <c r="I200" s="9"/>
    </row>
    <row r="201" spans="3:9" ht="12.75">
      <c r="C201" s="3">
        <v>39829</v>
      </c>
      <c r="D201" s="2">
        <v>4147.06</v>
      </c>
      <c r="E201" s="2">
        <v>275.7</v>
      </c>
      <c r="F201" s="2">
        <v>39341</v>
      </c>
      <c r="G201" s="9"/>
      <c r="H201" s="9"/>
      <c r="I201" s="9"/>
    </row>
    <row r="202" spans="3:9" ht="12.75">
      <c r="C202" s="3">
        <v>39832</v>
      </c>
      <c r="D202" s="2">
        <v>4108.47</v>
      </c>
      <c r="E202" s="2">
        <v>277.9</v>
      </c>
      <c r="F202" s="2">
        <v>38828</v>
      </c>
      <c r="G202" s="9"/>
      <c r="H202" s="9"/>
      <c r="I202" s="9"/>
    </row>
    <row r="203" spans="3:9" ht="12.75">
      <c r="C203" s="3">
        <v>39833</v>
      </c>
      <c r="D203" s="2">
        <v>4091.4</v>
      </c>
      <c r="E203" s="2">
        <v>276.3</v>
      </c>
      <c r="F203" s="2">
        <v>37272</v>
      </c>
      <c r="G203" s="9"/>
      <c r="H203" s="9"/>
      <c r="I203" s="9"/>
    </row>
    <row r="204" spans="3:9" ht="12.75">
      <c r="C204" s="3">
        <v>39834</v>
      </c>
      <c r="D204" s="2">
        <v>4059.88</v>
      </c>
      <c r="E204" s="2">
        <v>274.8</v>
      </c>
      <c r="F204" s="2">
        <v>38542</v>
      </c>
      <c r="G204" s="9"/>
      <c r="H204" s="9"/>
      <c r="I204" s="9"/>
    </row>
    <row r="205" spans="3:9" ht="12.75">
      <c r="C205" s="3">
        <v>39835</v>
      </c>
      <c r="D205" s="2">
        <v>4052.23</v>
      </c>
      <c r="E205" s="2">
        <v>274</v>
      </c>
      <c r="F205" s="2">
        <v>37894</v>
      </c>
      <c r="G205" s="9"/>
      <c r="H205" s="9"/>
      <c r="I205" s="9"/>
    </row>
    <row r="206" spans="3:9" ht="12.75">
      <c r="C206" s="3">
        <v>39836</v>
      </c>
      <c r="D206" s="2">
        <v>4052.47</v>
      </c>
      <c r="E206" s="2">
        <v>272.6</v>
      </c>
      <c r="F206" s="2">
        <v>38132</v>
      </c>
      <c r="G206" s="9"/>
      <c r="H206" s="9"/>
      <c r="I206" s="9"/>
    </row>
    <row r="207" spans="3:9" ht="12.75">
      <c r="C207" s="3">
        <v>39839</v>
      </c>
      <c r="D207" s="2">
        <v>4209.01</v>
      </c>
      <c r="E207" s="2">
        <v>271.2</v>
      </c>
      <c r="F207" s="2">
        <v>38509</v>
      </c>
      <c r="G207" s="9"/>
      <c r="H207" s="9"/>
      <c r="I207" s="9"/>
    </row>
    <row r="208" spans="3:9" ht="12.75">
      <c r="C208" s="3">
        <v>39840</v>
      </c>
      <c r="D208" s="2">
        <v>4194.41</v>
      </c>
      <c r="E208" s="2">
        <v>270.3</v>
      </c>
      <c r="F208" s="2">
        <v>38698</v>
      </c>
      <c r="G208" s="9"/>
      <c r="H208" s="9"/>
      <c r="I208" s="9"/>
    </row>
    <row r="209" spans="3:9" ht="12.75">
      <c r="C209" s="3">
        <v>39841</v>
      </c>
      <c r="D209" s="2">
        <v>4295.2</v>
      </c>
      <c r="E209" s="2">
        <v>272.6</v>
      </c>
      <c r="F209" s="2">
        <v>40227</v>
      </c>
      <c r="G209" s="9"/>
      <c r="H209" s="9"/>
      <c r="I209" s="9"/>
    </row>
    <row r="210" spans="3:9" ht="12.75">
      <c r="C210" s="3">
        <v>39842</v>
      </c>
      <c r="D210" s="2">
        <v>4190.11</v>
      </c>
      <c r="E210" s="2">
        <v>264.5</v>
      </c>
      <c r="F210" s="2">
        <v>39638</v>
      </c>
      <c r="G210" s="9"/>
      <c r="H210" s="9"/>
      <c r="I210" s="9"/>
    </row>
    <row r="211" spans="3:9" ht="12.75">
      <c r="C211" s="3">
        <v>39843</v>
      </c>
      <c r="D211" s="2">
        <v>4149.64</v>
      </c>
      <c r="E211" s="2">
        <v>266.5</v>
      </c>
      <c r="F211" s="2">
        <v>39300</v>
      </c>
      <c r="G211" s="9"/>
      <c r="H211" s="9"/>
      <c r="I211" s="9"/>
    </row>
    <row r="212" spans="3:9" ht="12.75">
      <c r="C212" s="3">
        <v>39846</v>
      </c>
      <c r="D212" s="2">
        <v>4077.78</v>
      </c>
      <c r="E212" s="2">
        <v>263.9</v>
      </c>
      <c r="F212" s="2">
        <v>38666</v>
      </c>
      <c r="G212" s="9"/>
      <c r="H212" s="9"/>
      <c r="I212" s="9"/>
    </row>
    <row r="213" spans="3:9" ht="12.75">
      <c r="C213" s="3">
        <v>39847</v>
      </c>
      <c r="D213" s="2">
        <v>4164.46</v>
      </c>
      <c r="E213" s="2">
        <v>265.5</v>
      </c>
      <c r="F213" s="2">
        <v>39746</v>
      </c>
      <c r="G213" s="9"/>
      <c r="H213" s="9"/>
      <c r="I213" s="9"/>
    </row>
    <row r="214" spans="3:9" ht="12.75">
      <c r="C214" s="3">
        <v>39848</v>
      </c>
      <c r="D214" s="2">
        <v>4228.6</v>
      </c>
      <c r="E214" s="2">
        <v>269</v>
      </c>
      <c r="F214" s="2">
        <v>40129</v>
      </c>
      <c r="G214" s="9"/>
      <c r="H214" s="9"/>
      <c r="I214" s="9"/>
    </row>
    <row r="215" spans="3:9" ht="12.75">
      <c r="C215" s="3">
        <v>39849</v>
      </c>
      <c r="D215" s="2">
        <v>4228.93</v>
      </c>
      <c r="E215" s="2">
        <v>274.3</v>
      </c>
      <c r="F215" s="2">
        <v>41108</v>
      </c>
      <c r="G215" s="9"/>
      <c r="H215" s="9"/>
      <c r="I215" s="9"/>
    </row>
    <row r="216" spans="3:9" ht="12.75">
      <c r="C216" s="3">
        <v>39850</v>
      </c>
      <c r="D216" s="2">
        <v>4291.87</v>
      </c>
      <c r="E216" s="2">
        <v>275</v>
      </c>
      <c r="F216" s="2">
        <v>42755</v>
      </c>
      <c r="G216" s="9"/>
      <c r="H216" s="9"/>
      <c r="I216" s="9"/>
    </row>
    <row r="217" spans="3:9" ht="12.75">
      <c r="C217" s="3">
        <v>39853</v>
      </c>
      <c r="D217" s="2">
        <v>4307.61</v>
      </c>
      <c r="E217" s="2">
        <v>269.9</v>
      </c>
      <c r="F217" s="2">
        <v>42100</v>
      </c>
      <c r="G217" s="9"/>
      <c r="H217" s="9"/>
      <c r="I217" s="9"/>
    </row>
    <row r="218" spans="3:9" ht="12.75">
      <c r="C218" s="3">
        <v>39854</v>
      </c>
      <c r="D218" s="2">
        <v>4213.08</v>
      </c>
      <c r="E218" s="2">
        <v>270.7</v>
      </c>
      <c r="F218" s="2">
        <v>41207</v>
      </c>
      <c r="G218" s="9"/>
      <c r="H218" s="9"/>
      <c r="I218" s="9"/>
    </row>
    <row r="219" spans="3:9" ht="12.75">
      <c r="C219" s="3">
        <v>39855</v>
      </c>
      <c r="D219" s="2">
        <v>4234.26</v>
      </c>
      <c r="E219" s="2">
        <v>273.5</v>
      </c>
      <c r="F219" s="2">
        <v>40845</v>
      </c>
      <c r="G219" s="9"/>
      <c r="H219" s="9"/>
      <c r="I219" s="9"/>
    </row>
    <row r="220" spans="3:9" ht="12.75">
      <c r="C220" s="3">
        <v>39856</v>
      </c>
      <c r="D220" s="2">
        <v>4202.24</v>
      </c>
      <c r="E220" s="2">
        <v>278.6</v>
      </c>
      <c r="F220" s="2">
        <v>40500</v>
      </c>
      <c r="G220" s="9"/>
      <c r="H220" s="9"/>
      <c r="I220" s="9"/>
    </row>
    <row r="221" spans="3:9" ht="12.75">
      <c r="C221" s="3">
        <v>39857</v>
      </c>
      <c r="D221" s="2">
        <v>4189.59</v>
      </c>
      <c r="E221" s="2">
        <v>279.1</v>
      </c>
      <c r="F221" s="2">
        <v>41673</v>
      </c>
      <c r="G221" s="9"/>
      <c r="H221" s="9"/>
      <c r="I221" s="9"/>
    </row>
    <row r="222" spans="3:9" ht="12.75">
      <c r="C222" s="3">
        <v>39860</v>
      </c>
      <c r="D222" s="2">
        <v>4134.75</v>
      </c>
      <c r="E222" s="2">
        <v>281.2</v>
      </c>
      <c r="F222" s="2">
        <v>41841</v>
      </c>
      <c r="G222" s="9"/>
      <c r="H222" s="9"/>
      <c r="I222" s="9"/>
    </row>
    <row r="223" spans="3:9" ht="12.75">
      <c r="C223" s="3">
        <v>39861</v>
      </c>
      <c r="D223" s="2">
        <v>4034.13</v>
      </c>
      <c r="E223" s="2">
        <v>287.5</v>
      </c>
      <c r="F223" s="2">
        <v>39846</v>
      </c>
      <c r="G223" s="9"/>
      <c r="H223" s="9"/>
      <c r="I223" s="9"/>
    </row>
    <row r="224" spans="3:9" ht="12.75">
      <c r="C224" s="3">
        <v>39862</v>
      </c>
      <c r="D224" s="2">
        <v>4006.83</v>
      </c>
      <c r="E224" s="2">
        <v>286.8</v>
      </c>
      <c r="F224" s="2">
        <v>39674</v>
      </c>
      <c r="G224" s="9"/>
      <c r="H224" s="9"/>
      <c r="I224" s="9"/>
    </row>
    <row r="225" spans="3:9" ht="12.75">
      <c r="C225" s="3">
        <v>39863</v>
      </c>
      <c r="D225" s="2">
        <v>4018.37</v>
      </c>
      <c r="E225" s="2">
        <v>287.5</v>
      </c>
      <c r="F225" s="2">
        <v>39730</v>
      </c>
      <c r="G225" s="9"/>
      <c r="H225" s="9"/>
      <c r="I225" s="9"/>
    </row>
    <row r="226" spans="3:9" ht="12.75">
      <c r="C226" s="3">
        <v>39864</v>
      </c>
      <c r="D226" s="2">
        <v>3889.06</v>
      </c>
      <c r="E226" s="2">
        <v>285.5</v>
      </c>
      <c r="F226" s="2">
        <v>38714</v>
      </c>
      <c r="G226" s="9"/>
      <c r="H226" s="9"/>
      <c r="I226" s="9"/>
    </row>
    <row r="227" spans="3:9" ht="12.75">
      <c r="C227" s="3">
        <v>39867</v>
      </c>
      <c r="D227" s="2">
        <v>3850.73</v>
      </c>
      <c r="E227" s="2">
        <v>285.1</v>
      </c>
      <c r="F227" s="2">
        <v>38714</v>
      </c>
      <c r="G227" s="9"/>
      <c r="H227" s="9"/>
      <c r="I227" s="9"/>
    </row>
    <row r="228" spans="3:9" ht="12.75">
      <c r="C228" s="3">
        <v>39868</v>
      </c>
      <c r="D228" s="2">
        <v>3816.44</v>
      </c>
      <c r="E228" s="2">
        <v>285.1</v>
      </c>
      <c r="F228" s="2">
        <v>38714</v>
      </c>
      <c r="G228" s="9"/>
      <c r="H228" s="9"/>
      <c r="I228" s="9"/>
    </row>
    <row r="229" spans="3:9" ht="12.75">
      <c r="C229" s="3">
        <v>39869</v>
      </c>
      <c r="D229" s="2">
        <v>3848.98</v>
      </c>
      <c r="E229" s="2">
        <v>281.9</v>
      </c>
      <c r="F229" s="2">
        <v>38231</v>
      </c>
      <c r="G229" s="9"/>
      <c r="H229" s="9"/>
      <c r="I229" s="9"/>
    </row>
    <row r="230" spans="3:9" ht="12.75">
      <c r="C230" s="3">
        <v>39870</v>
      </c>
      <c r="D230" s="2">
        <v>3915.64</v>
      </c>
      <c r="E230" s="2">
        <v>279.8</v>
      </c>
      <c r="F230" s="2">
        <v>38180</v>
      </c>
      <c r="G230" s="9"/>
      <c r="H230" s="9"/>
      <c r="I230" s="9"/>
    </row>
    <row r="231" spans="3:9" ht="12.75">
      <c r="C231" s="3">
        <v>39871</v>
      </c>
      <c r="D231" s="2">
        <v>3830.09</v>
      </c>
      <c r="E231" s="2">
        <v>280.4</v>
      </c>
      <c r="F231" s="2">
        <v>38183</v>
      </c>
      <c r="G231" s="9"/>
      <c r="H231" s="9"/>
      <c r="I231" s="9"/>
    </row>
    <row r="232" spans="3:9" ht="12.75">
      <c r="C232" s="3">
        <v>39874</v>
      </c>
      <c r="D232" s="2">
        <v>3625.83</v>
      </c>
      <c r="E232" s="2">
        <v>279.5</v>
      </c>
      <c r="F232" s="2">
        <v>36234</v>
      </c>
      <c r="G232" s="9"/>
      <c r="H232" s="9"/>
      <c r="I232" s="9"/>
    </row>
    <row r="233" spans="3:9" ht="12.75">
      <c r="C233" s="3">
        <v>39875</v>
      </c>
      <c r="D233" s="2">
        <v>3512.09</v>
      </c>
      <c r="E233" s="2">
        <v>274.8</v>
      </c>
      <c r="F233" s="2">
        <v>36467</v>
      </c>
      <c r="G233" s="9"/>
      <c r="H233" s="9"/>
      <c r="I233" s="9"/>
    </row>
    <row r="234" spans="3:9" ht="12.75">
      <c r="C234" s="3">
        <v>39876</v>
      </c>
      <c r="D234" s="2">
        <v>3645.87</v>
      </c>
      <c r="E234" s="2">
        <v>278.9</v>
      </c>
      <c r="F234" s="2">
        <v>38402</v>
      </c>
      <c r="G234" s="9"/>
      <c r="H234" s="9"/>
      <c r="I234" s="9"/>
    </row>
    <row r="235" spans="3:9" ht="12.75">
      <c r="C235" s="3">
        <v>39877</v>
      </c>
      <c r="D235" s="2">
        <v>3529.86</v>
      </c>
      <c r="E235" s="2">
        <v>281.1</v>
      </c>
      <c r="F235" s="2">
        <v>37368</v>
      </c>
      <c r="G235" s="9"/>
      <c r="H235" s="9"/>
      <c r="I235" s="9"/>
    </row>
    <row r="236" spans="3:9" ht="12.75">
      <c r="C236" s="3">
        <v>39878</v>
      </c>
      <c r="D236" s="2">
        <v>3530.73</v>
      </c>
      <c r="E236" s="2">
        <v>281.3</v>
      </c>
      <c r="F236" s="2">
        <v>37105</v>
      </c>
      <c r="G236" s="9"/>
      <c r="H236" s="9"/>
      <c r="I236" s="9"/>
    </row>
    <row r="237" spans="3:9" ht="12.75">
      <c r="C237" s="3">
        <v>39881</v>
      </c>
      <c r="D237" s="2">
        <v>3542.4</v>
      </c>
      <c r="E237" s="2">
        <v>281.1</v>
      </c>
      <c r="F237" s="2">
        <v>36741</v>
      </c>
      <c r="G237" s="9"/>
      <c r="H237" s="9"/>
      <c r="I237" s="9"/>
    </row>
    <row r="238" spans="3:9" ht="12.75">
      <c r="C238" s="3">
        <v>39882</v>
      </c>
      <c r="D238" s="2">
        <v>3715.23</v>
      </c>
      <c r="E238" s="2">
        <v>281.9</v>
      </c>
      <c r="F238" s="2">
        <v>38794</v>
      </c>
      <c r="G238" s="9"/>
      <c r="H238" s="9"/>
      <c r="I238" s="9"/>
    </row>
    <row r="239" spans="3:9" ht="12.75">
      <c r="C239" s="3">
        <v>39883</v>
      </c>
      <c r="D239" s="2">
        <v>3693.81</v>
      </c>
      <c r="E239" s="2">
        <v>280.4</v>
      </c>
      <c r="F239" s="2">
        <v>38804</v>
      </c>
      <c r="G239" s="9"/>
      <c r="H239" s="9"/>
      <c r="I239" s="9"/>
    </row>
    <row r="240" spans="3:9" ht="12.75">
      <c r="C240" s="3">
        <v>39884</v>
      </c>
      <c r="D240" s="2">
        <v>3712.06</v>
      </c>
      <c r="E240" s="2">
        <v>274.6</v>
      </c>
      <c r="F240" s="2">
        <v>39151</v>
      </c>
      <c r="G240" s="9"/>
      <c r="H240" s="9"/>
      <c r="I240" s="9"/>
    </row>
    <row r="241" spans="3:9" ht="12.75">
      <c r="C241" s="3">
        <v>39885</v>
      </c>
      <c r="D241" s="2">
        <v>3753.68</v>
      </c>
      <c r="E241" s="2">
        <v>276.4</v>
      </c>
      <c r="F241" s="2">
        <v>39015</v>
      </c>
      <c r="G241" s="9"/>
      <c r="H241" s="9"/>
      <c r="I241" s="9"/>
    </row>
    <row r="242" spans="3:9" ht="12.75">
      <c r="C242" s="3">
        <v>39888</v>
      </c>
      <c r="D242" s="2">
        <v>3863.99</v>
      </c>
      <c r="E242" s="2">
        <v>273.2</v>
      </c>
      <c r="F242" s="2">
        <v>38607</v>
      </c>
      <c r="G242" s="9"/>
      <c r="H242" s="9"/>
      <c r="I242" s="9"/>
    </row>
    <row r="243" spans="3:9" ht="12.75">
      <c r="C243" s="3">
        <v>39889</v>
      </c>
      <c r="D243" s="2">
        <v>3857.1</v>
      </c>
      <c r="E243" s="2">
        <v>272.4</v>
      </c>
      <c r="F243" s="2">
        <v>39510</v>
      </c>
      <c r="G243" s="9"/>
      <c r="H243" s="9"/>
      <c r="I243" s="9"/>
    </row>
    <row r="244" spans="3:9" ht="12.75">
      <c r="C244" s="3">
        <v>39890</v>
      </c>
      <c r="D244" s="2">
        <v>3804.99</v>
      </c>
      <c r="E244" s="2">
        <v>268</v>
      </c>
      <c r="F244" s="2">
        <v>40142</v>
      </c>
      <c r="G244" s="9"/>
      <c r="H244" s="9"/>
      <c r="I244" s="9"/>
    </row>
    <row r="245" spans="3:9" ht="12.75">
      <c r="C245" s="3">
        <v>39891</v>
      </c>
      <c r="D245" s="2">
        <v>3816.93</v>
      </c>
      <c r="E245" s="2">
        <v>267.5</v>
      </c>
      <c r="F245" s="2">
        <v>40453</v>
      </c>
      <c r="G245" s="9"/>
      <c r="H245" s="9"/>
      <c r="I245" s="9"/>
    </row>
    <row r="246" spans="3:9" ht="12.75">
      <c r="C246" s="3">
        <v>39892</v>
      </c>
      <c r="D246" s="2">
        <v>3842.85</v>
      </c>
      <c r="E246" s="2">
        <v>271</v>
      </c>
      <c r="F246" s="2">
        <v>40076</v>
      </c>
      <c r="G246" s="9"/>
      <c r="H246" s="9"/>
      <c r="I246" s="9"/>
    </row>
    <row r="247" spans="3:9" ht="12.75">
      <c r="C247" s="3">
        <v>39895</v>
      </c>
      <c r="D247" s="2">
        <v>3952.81</v>
      </c>
      <c r="E247" s="2">
        <v>265.4</v>
      </c>
      <c r="F247" s="2">
        <v>42438</v>
      </c>
      <c r="G247" s="9"/>
      <c r="H247" s="9"/>
      <c r="I247" s="9"/>
    </row>
    <row r="248" spans="3:9" ht="12.75">
      <c r="C248" s="3">
        <v>39896</v>
      </c>
      <c r="D248" s="2">
        <v>3911.46</v>
      </c>
      <c r="E248" s="2">
        <v>264</v>
      </c>
      <c r="F248" s="2">
        <v>41475</v>
      </c>
      <c r="G248" s="9"/>
      <c r="H248" s="9"/>
      <c r="I248" s="9"/>
    </row>
    <row r="249" spans="3:9" ht="12.75">
      <c r="C249" s="3">
        <v>39897</v>
      </c>
      <c r="D249" s="2">
        <v>3900.25</v>
      </c>
      <c r="E249" s="2">
        <v>265.6</v>
      </c>
      <c r="F249" s="2">
        <v>41799</v>
      </c>
      <c r="G249" s="9"/>
      <c r="H249" s="9"/>
      <c r="I249" s="9"/>
    </row>
    <row r="250" spans="3:9" ht="12.75">
      <c r="C250" s="3">
        <v>39898</v>
      </c>
      <c r="D250" s="2">
        <v>3925.2</v>
      </c>
      <c r="E250" s="2">
        <v>261.4</v>
      </c>
      <c r="F250" s="2">
        <v>42588</v>
      </c>
      <c r="G250" s="9"/>
      <c r="H250" s="9"/>
      <c r="I250" s="9"/>
    </row>
    <row r="251" spans="3:9" ht="12.75">
      <c r="C251" s="3">
        <v>39899</v>
      </c>
      <c r="D251" s="2">
        <v>3898.85</v>
      </c>
      <c r="E251" s="2">
        <v>257.8</v>
      </c>
      <c r="F251" s="2">
        <v>41907</v>
      </c>
      <c r="G251" s="9"/>
      <c r="H251" s="9"/>
      <c r="I251" s="9"/>
    </row>
    <row r="252" spans="3:9" ht="12.75">
      <c r="C252" s="3">
        <v>39902</v>
      </c>
      <c r="D252" s="2">
        <v>3762.91</v>
      </c>
      <c r="E252" s="2">
        <v>257</v>
      </c>
      <c r="F252" s="2">
        <v>40653</v>
      </c>
      <c r="G252" s="9"/>
      <c r="H252" s="9"/>
      <c r="I252" s="9"/>
    </row>
    <row r="253" spans="3:9" ht="12.75">
      <c r="C253" s="3">
        <v>39903</v>
      </c>
      <c r="D253" s="2">
        <v>3926.14</v>
      </c>
      <c r="E253" s="2">
        <v>262.5</v>
      </c>
      <c r="F253" s="2">
        <v>40925</v>
      </c>
      <c r="G253" s="9"/>
      <c r="H253" s="9"/>
      <c r="I253" s="9"/>
    </row>
    <row r="254" spans="3:9" ht="12.75">
      <c r="C254" s="3">
        <v>39904</v>
      </c>
      <c r="D254" s="2">
        <v>3955.61</v>
      </c>
      <c r="E254" s="2">
        <v>261.3</v>
      </c>
      <c r="F254" s="2">
        <v>41976</v>
      </c>
      <c r="G254" s="9"/>
      <c r="H254" s="9"/>
      <c r="I254" s="9"/>
    </row>
    <row r="255" spans="3:9" ht="12.75">
      <c r="C255" s="3">
        <v>39905</v>
      </c>
      <c r="D255" s="2">
        <v>4124.97</v>
      </c>
      <c r="E255" s="2">
        <v>260.3</v>
      </c>
      <c r="F255" s="2">
        <v>43736</v>
      </c>
      <c r="G255" s="9"/>
      <c r="H255" s="9"/>
      <c r="I255" s="9"/>
    </row>
    <row r="256" spans="3:9" ht="12.75">
      <c r="C256" s="3">
        <v>39906</v>
      </c>
      <c r="D256" s="2">
        <v>4029.67</v>
      </c>
      <c r="E256" s="2">
        <v>260.8</v>
      </c>
      <c r="F256" s="2">
        <v>44390</v>
      </c>
      <c r="G256" s="9"/>
      <c r="H256" s="9"/>
      <c r="I256" s="9"/>
    </row>
    <row r="257" spans="3:9" ht="12.75">
      <c r="C257" s="3">
        <v>39909</v>
      </c>
      <c r="D257" s="2">
        <v>3993.54</v>
      </c>
      <c r="E257" s="2">
        <v>258.9</v>
      </c>
      <c r="F257" s="2">
        <v>44167</v>
      </c>
      <c r="G257" s="9"/>
      <c r="H257" s="9"/>
      <c r="I257" s="9"/>
    </row>
    <row r="258" spans="3:9" ht="12.75">
      <c r="C258" s="3">
        <v>39910</v>
      </c>
      <c r="D258" s="2">
        <v>3930.52</v>
      </c>
      <c r="E258" s="2">
        <v>254.6</v>
      </c>
      <c r="F258" s="2">
        <v>43824</v>
      </c>
      <c r="G258" s="9"/>
      <c r="H258" s="9"/>
      <c r="I258" s="9"/>
    </row>
    <row r="259" spans="3:9" ht="12.75">
      <c r="C259" s="3">
        <v>39911</v>
      </c>
      <c r="D259" s="2">
        <v>3925.52</v>
      </c>
      <c r="E259" s="2">
        <v>257.3</v>
      </c>
      <c r="F259" s="2">
        <v>44181</v>
      </c>
      <c r="G259" s="9"/>
      <c r="H259" s="9"/>
      <c r="I259" s="9"/>
    </row>
    <row r="260" spans="3:9" ht="12.75">
      <c r="C260" s="3">
        <v>39912</v>
      </c>
      <c r="D260" s="2">
        <v>3983.71</v>
      </c>
      <c r="E260" s="2">
        <v>254.4</v>
      </c>
      <c r="F260" s="2">
        <v>45538</v>
      </c>
      <c r="G260" s="9"/>
      <c r="H260" s="9"/>
      <c r="I260" s="9"/>
    </row>
    <row r="261" spans="3:9" ht="12.75">
      <c r="C261" s="3">
        <v>39913</v>
      </c>
      <c r="D261" s="2">
        <v>3983.71</v>
      </c>
      <c r="E261" s="2">
        <v>261.1</v>
      </c>
      <c r="F261" s="2">
        <v>45538</v>
      </c>
      <c r="G261" s="9"/>
      <c r="H261" s="9"/>
      <c r="I261" s="9"/>
    </row>
    <row r="262" spans="3:9" ht="12.75">
      <c r="C262" s="3">
        <v>39916</v>
      </c>
      <c r="D262" s="2">
        <v>3983.71</v>
      </c>
      <c r="E262" s="2">
        <v>261.9</v>
      </c>
      <c r="F262" s="2">
        <v>45991</v>
      </c>
      <c r="G262" s="9"/>
      <c r="H262" s="9"/>
      <c r="I262" s="9"/>
    </row>
    <row r="263" spans="3:9" ht="12.75">
      <c r="C263" s="3">
        <v>39917</v>
      </c>
      <c r="D263" s="2">
        <v>3988.99</v>
      </c>
      <c r="E263" s="2">
        <v>259.4</v>
      </c>
      <c r="F263" s="2">
        <v>45418</v>
      </c>
      <c r="G263" s="9"/>
      <c r="H263" s="9"/>
      <c r="I263" s="9"/>
    </row>
    <row r="264" spans="3:9" ht="12.75">
      <c r="C264" s="3">
        <v>39918</v>
      </c>
      <c r="D264" s="2">
        <v>3968.4</v>
      </c>
      <c r="E264" s="2">
        <v>257.2</v>
      </c>
      <c r="F264" s="2">
        <v>45272</v>
      </c>
      <c r="G264" s="9"/>
      <c r="H264" s="9"/>
      <c r="I264" s="9"/>
    </row>
    <row r="265" spans="3:9" ht="12.75">
      <c r="C265" s="3">
        <v>39919</v>
      </c>
      <c r="D265" s="2">
        <v>4052.98</v>
      </c>
      <c r="E265" s="2">
        <v>257.3</v>
      </c>
      <c r="F265" s="2">
        <v>46024</v>
      </c>
      <c r="G265" s="9"/>
      <c r="H265" s="9"/>
      <c r="I265" s="9"/>
    </row>
    <row r="266" spans="3:9" ht="12.75">
      <c r="C266" s="3">
        <v>39920</v>
      </c>
      <c r="D266" s="2">
        <v>4092.8</v>
      </c>
      <c r="E266" s="2">
        <v>256.7</v>
      </c>
      <c r="F266" s="2">
        <v>45778</v>
      </c>
      <c r="G266" s="9"/>
      <c r="H266" s="9"/>
      <c r="I266" s="9"/>
    </row>
    <row r="267" spans="3:9" ht="12.75">
      <c r="C267" s="3">
        <v>39923</v>
      </c>
      <c r="D267" s="2">
        <v>3990.86</v>
      </c>
      <c r="E267" s="2">
        <v>252.2</v>
      </c>
      <c r="F267" s="2">
        <v>44433</v>
      </c>
      <c r="G267" s="9"/>
      <c r="H267" s="9"/>
      <c r="I267" s="9"/>
    </row>
    <row r="268" spans="3:9" ht="12.75">
      <c r="C268" s="3">
        <v>39924</v>
      </c>
      <c r="D268" s="2">
        <v>3987.46</v>
      </c>
      <c r="E268" s="2">
        <v>247.6</v>
      </c>
      <c r="F268" s="2">
        <v>44433</v>
      </c>
      <c r="G268" s="9"/>
      <c r="H268" s="9"/>
      <c r="I268" s="9"/>
    </row>
    <row r="269" spans="3:9" ht="12.75">
      <c r="C269" s="3">
        <v>39925</v>
      </c>
      <c r="D269" s="2">
        <v>4030.66</v>
      </c>
      <c r="E269" s="2">
        <v>245.5</v>
      </c>
      <c r="F269" s="2">
        <v>44888</v>
      </c>
      <c r="G269" s="9"/>
      <c r="H269" s="9"/>
      <c r="I269" s="9"/>
    </row>
    <row r="270" spans="3:9" ht="12.75">
      <c r="C270" s="3">
        <v>39926</v>
      </c>
      <c r="D270" s="2">
        <v>4018.23</v>
      </c>
      <c r="E270" s="2">
        <v>244.3</v>
      </c>
      <c r="F270" s="2">
        <v>45801</v>
      </c>
      <c r="G270" s="9"/>
      <c r="H270" s="9"/>
      <c r="I270" s="9"/>
    </row>
    <row r="271" spans="3:9" ht="12.75">
      <c r="C271" s="3">
        <v>39927</v>
      </c>
      <c r="D271" s="2">
        <v>4155.99</v>
      </c>
      <c r="E271" s="2">
        <v>245</v>
      </c>
      <c r="F271" s="2">
        <v>46771</v>
      </c>
      <c r="G271" s="9"/>
      <c r="H271" s="9"/>
      <c r="I271" s="9"/>
    </row>
    <row r="272" spans="3:9" ht="12.75">
      <c r="C272" s="3">
        <v>39930</v>
      </c>
      <c r="D272" s="2">
        <v>4167.01</v>
      </c>
      <c r="E272" s="2">
        <v>245.5</v>
      </c>
      <c r="F272" s="2">
        <v>45819</v>
      </c>
      <c r="G272" s="9"/>
      <c r="H272" s="9"/>
      <c r="I272" s="9"/>
    </row>
    <row r="273" spans="3:9" ht="12.75">
      <c r="C273" s="3">
        <v>39931</v>
      </c>
      <c r="D273" s="2">
        <v>4096.4</v>
      </c>
      <c r="E273" s="2">
        <v>242.7</v>
      </c>
      <c r="F273" s="2">
        <v>45821</v>
      </c>
      <c r="G273" s="9"/>
      <c r="H273" s="9"/>
      <c r="I273" s="9"/>
    </row>
    <row r="274" spans="3:9" ht="12.75">
      <c r="C274" s="3">
        <v>39932</v>
      </c>
      <c r="D274" s="2">
        <v>4189.59</v>
      </c>
      <c r="E274" s="2">
        <v>241.3</v>
      </c>
      <c r="F274" s="2">
        <v>47226</v>
      </c>
      <c r="G274" s="9"/>
      <c r="H274" s="9"/>
      <c r="I274" s="9"/>
    </row>
    <row r="275" spans="3:9" ht="12.75">
      <c r="C275" s="3">
        <v>39933</v>
      </c>
      <c r="D275" s="2">
        <v>4243.71</v>
      </c>
      <c r="E275" s="2">
        <v>245</v>
      </c>
      <c r="F275" s="2">
        <v>47289</v>
      </c>
      <c r="G275" s="9"/>
      <c r="H275" s="9"/>
      <c r="I275" s="9"/>
    </row>
    <row r="276" spans="3:9" ht="12.75">
      <c r="C276" s="3">
        <v>39934</v>
      </c>
      <c r="D276" s="2">
        <v>4243.22</v>
      </c>
      <c r="E276" s="2">
        <v>247</v>
      </c>
      <c r="F276" s="2">
        <v>47289</v>
      </c>
      <c r="G276" s="9"/>
      <c r="H276" s="9"/>
      <c r="I276" s="9"/>
    </row>
    <row r="277" spans="3:9" ht="12.75">
      <c r="C277" s="3">
        <v>39937</v>
      </c>
      <c r="D277" s="2">
        <v>4243.22</v>
      </c>
      <c r="E277" s="2">
        <v>244.5</v>
      </c>
      <c r="F277" s="2">
        <v>50404</v>
      </c>
      <c r="G277" s="9"/>
      <c r="H277" s="9"/>
      <c r="I277" s="9"/>
    </row>
    <row r="278" spans="3:9" ht="12.75">
      <c r="C278" s="3">
        <v>39938</v>
      </c>
      <c r="D278" s="2">
        <v>4336.94</v>
      </c>
      <c r="E278" s="2">
        <v>245.9</v>
      </c>
      <c r="F278" s="2">
        <v>50669</v>
      </c>
      <c r="G278" s="9"/>
      <c r="H278" s="9"/>
      <c r="I278" s="9"/>
    </row>
    <row r="279" spans="3:9" ht="12.75">
      <c r="C279" s="3">
        <v>39939</v>
      </c>
      <c r="D279" s="2">
        <v>4396.49</v>
      </c>
      <c r="E279" s="2">
        <v>248.3</v>
      </c>
      <c r="F279" s="2">
        <v>51499</v>
      </c>
      <c r="G279" s="9"/>
      <c r="H279" s="9"/>
      <c r="I279" s="9"/>
    </row>
    <row r="280" spans="3:9" ht="12.75">
      <c r="C280" s="3">
        <v>39940</v>
      </c>
      <c r="D280" s="2">
        <v>4398.68</v>
      </c>
      <c r="E280" s="2">
        <v>251.5</v>
      </c>
      <c r="F280" s="2">
        <v>50058</v>
      </c>
      <c r="G280" s="9"/>
      <c r="H280" s="9"/>
      <c r="I280" s="9"/>
    </row>
    <row r="281" spans="3:9" ht="12.75">
      <c r="C281" s="3">
        <v>39941</v>
      </c>
      <c r="D281" s="2">
        <v>4462.09</v>
      </c>
      <c r="E281" s="2">
        <v>246.3</v>
      </c>
      <c r="F281" s="2">
        <v>51395</v>
      </c>
      <c r="G281" s="9"/>
      <c r="H281" s="9"/>
      <c r="I281" s="9"/>
    </row>
    <row r="282" spans="3:9" ht="12.75">
      <c r="C282" s="3">
        <v>39944</v>
      </c>
      <c r="D282" s="2">
        <v>4435.5</v>
      </c>
      <c r="E282" s="2">
        <v>244.2</v>
      </c>
      <c r="F282" s="2">
        <v>50976</v>
      </c>
      <c r="G282" s="9"/>
      <c r="H282" s="9"/>
      <c r="I282" s="9"/>
    </row>
    <row r="283" spans="3:9" ht="12.75">
      <c r="C283" s="3">
        <v>39945</v>
      </c>
      <c r="D283" s="2">
        <v>4425.54</v>
      </c>
      <c r="E283" s="2">
        <v>240.7</v>
      </c>
      <c r="F283" s="2">
        <v>50325</v>
      </c>
      <c r="G283" s="9"/>
      <c r="H283" s="9"/>
      <c r="I283" s="9"/>
    </row>
    <row r="284" spans="3:9" ht="12.75">
      <c r="C284" s="3">
        <v>39946</v>
      </c>
      <c r="D284" s="2">
        <v>4331.37</v>
      </c>
      <c r="E284" s="2">
        <v>241.2</v>
      </c>
      <c r="F284" s="2">
        <v>48679</v>
      </c>
      <c r="G284" s="9"/>
      <c r="H284" s="9"/>
      <c r="I284" s="9"/>
    </row>
    <row r="285" spans="3:9" ht="12.75">
      <c r="C285" s="3">
        <v>39947</v>
      </c>
      <c r="D285" s="2">
        <v>4362.58</v>
      </c>
      <c r="E285" s="2">
        <v>244</v>
      </c>
      <c r="F285" s="2">
        <v>49446</v>
      </c>
      <c r="G285" s="9"/>
      <c r="H285" s="9"/>
      <c r="I285" s="9"/>
    </row>
    <row r="286" spans="3:9" ht="12.75">
      <c r="C286" s="3">
        <v>39948</v>
      </c>
      <c r="D286" s="2">
        <v>4348.11</v>
      </c>
      <c r="E286" s="2">
        <v>245.4</v>
      </c>
      <c r="F286" s="2">
        <v>49007</v>
      </c>
      <c r="G286" s="9"/>
      <c r="H286" s="9"/>
      <c r="I286" s="9"/>
    </row>
    <row r="287" spans="3:9" ht="12.75">
      <c r="C287" s="3">
        <v>39951</v>
      </c>
      <c r="D287" s="2">
        <v>4446.45</v>
      </c>
      <c r="E287" s="2">
        <v>244</v>
      </c>
      <c r="F287" s="2">
        <v>51463</v>
      </c>
      <c r="G287" s="9"/>
      <c r="H287" s="9"/>
      <c r="I287" s="9"/>
    </row>
    <row r="288" spans="3:9" ht="12.75">
      <c r="C288" s="3">
        <v>39952</v>
      </c>
      <c r="D288" s="2">
        <v>4482.25</v>
      </c>
      <c r="E288" s="2">
        <v>241.6</v>
      </c>
      <c r="F288" s="2">
        <v>51346</v>
      </c>
      <c r="G288" s="9"/>
      <c r="H288" s="9"/>
      <c r="I288" s="9"/>
    </row>
    <row r="289" spans="3:9" ht="12.75">
      <c r="C289" s="3">
        <v>39953</v>
      </c>
      <c r="D289" s="2">
        <v>4468.41</v>
      </c>
      <c r="E289" s="2">
        <v>240</v>
      </c>
      <c r="F289" s="2">
        <v>51245</v>
      </c>
      <c r="G289" s="9"/>
      <c r="H289" s="9"/>
      <c r="I289" s="9"/>
    </row>
    <row r="290" spans="3:9" ht="12.75">
      <c r="C290" s="3">
        <v>39954</v>
      </c>
      <c r="D290" s="2">
        <v>4345.47</v>
      </c>
      <c r="E290" s="2">
        <v>241.4</v>
      </c>
      <c r="F290" s="2">
        <v>50087</v>
      </c>
      <c r="G290" s="9"/>
      <c r="H290" s="9"/>
      <c r="I290" s="9"/>
    </row>
    <row r="291" spans="3:9" ht="12.75">
      <c r="C291" s="3">
        <v>39955</v>
      </c>
      <c r="D291" s="2">
        <v>4365.29</v>
      </c>
      <c r="E291" s="2">
        <v>244.7</v>
      </c>
      <c r="F291" s="2">
        <v>50568</v>
      </c>
      <c r="G291" s="9"/>
      <c r="H291" s="9"/>
      <c r="I291" s="9"/>
    </row>
    <row r="292" spans="3:9" ht="12.75">
      <c r="C292" s="3">
        <v>39958</v>
      </c>
      <c r="D292" s="2">
        <v>4365.29</v>
      </c>
      <c r="E292" s="2">
        <v>245.8</v>
      </c>
      <c r="F292" s="2">
        <v>50816</v>
      </c>
      <c r="G292" s="9"/>
      <c r="H292" s="9"/>
      <c r="I292" s="9"/>
    </row>
    <row r="293" spans="3:9" ht="12.75">
      <c r="C293" s="3">
        <v>39959</v>
      </c>
      <c r="D293" s="2">
        <v>4411.72</v>
      </c>
      <c r="E293" s="2">
        <v>248.6</v>
      </c>
      <c r="F293" s="2">
        <v>51840</v>
      </c>
      <c r="G293" s="9"/>
      <c r="H293" s="9"/>
      <c r="I293" s="9"/>
    </row>
    <row r="294" spans="3:9" ht="12.75">
      <c r="C294" s="3">
        <v>39960</v>
      </c>
      <c r="D294" s="2">
        <v>4416.23</v>
      </c>
      <c r="E294" s="2">
        <v>252</v>
      </c>
      <c r="F294" s="2">
        <v>51791</v>
      </c>
      <c r="G294" s="9"/>
      <c r="H294" s="9"/>
      <c r="I294" s="9"/>
    </row>
    <row r="295" spans="3:9" ht="12.75">
      <c r="C295" s="3">
        <v>39961</v>
      </c>
      <c r="D295" s="2">
        <v>4387.54</v>
      </c>
      <c r="E295" s="2">
        <v>253.1</v>
      </c>
      <c r="F295" s="2">
        <v>53040</v>
      </c>
      <c r="G295" s="9"/>
      <c r="H295" s="9"/>
      <c r="I295" s="9"/>
    </row>
    <row r="296" spans="3:9" ht="12.75">
      <c r="C296" s="3">
        <v>39962</v>
      </c>
      <c r="D296" s="2">
        <v>4417.94</v>
      </c>
      <c r="E296" s="2">
        <v>249.8</v>
      </c>
      <c r="F296" s="2">
        <v>53197</v>
      </c>
      <c r="G296" s="9"/>
      <c r="H296" s="9"/>
      <c r="I296" s="9"/>
    </row>
    <row r="297" spans="3:9" ht="12.75">
      <c r="C297" s="3">
        <v>39965</v>
      </c>
      <c r="D297" s="2">
        <v>4506.19</v>
      </c>
      <c r="E297" s="2">
        <v>249.6</v>
      </c>
      <c r="F297" s="2">
        <v>54486</v>
      </c>
      <c r="G297" s="9"/>
      <c r="H297" s="9"/>
      <c r="I297" s="9"/>
    </row>
    <row r="298" spans="3:9" ht="12.75">
      <c r="C298" s="3">
        <v>39966</v>
      </c>
      <c r="D298" s="2">
        <v>4477.02</v>
      </c>
      <c r="E298" s="2">
        <v>249.5</v>
      </c>
      <c r="F298" s="2">
        <v>53999</v>
      </c>
      <c r="G298" s="9"/>
      <c r="H298" s="9"/>
      <c r="I298" s="9"/>
    </row>
    <row r="299" spans="3:9" ht="12.75">
      <c r="C299" s="3">
        <v>39967</v>
      </c>
      <c r="D299" s="2">
        <v>4383.42</v>
      </c>
      <c r="E299" s="2">
        <v>248.6</v>
      </c>
      <c r="F299" s="2">
        <v>52086</v>
      </c>
      <c r="G299" s="9"/>
      <c r="H299" s="9"/>
      <c r="I299" s="9"/>
    </row>
    <row r="300" spans="3:9" ht="12.75">
      <c r="C300" s="3">
        <v>39968</v>
      </c>
      <c r="D300" s="2">
        <v>4386.94</v>
      </c>
      <c r="E300" s="2">
        <v>251.5</v>
      </c>
      <c r="F300" s="2">
        <v>53463</v>
      </c>
      <c r="G300" s="9"/>
      <c r="H300" s="9"/>
      <c r="I300" s="9"/>
    </row>
    <row r="301" spans="3:9" ht="12.75">
      <c r="C301" s="3">
        <v>39969</v>
      </c>
      <c r="D301" s="2">
        <v>4438.56</v>
      </c>
      <c r="E301" s="2">
        <v>251.6</v>
      </c>
      <c r="F301" s="2">
        <v>53341</v>
      </c>
      <c r="G301" s="9"/>
      <c r="H301" s="9"/>
      <c r="I301" s="9"/>
    </row>
    <row r="302" spans="3:9" ht="12.75">
      <c r="C302" s="3">
        <v>39972</v>
      </c>
      <c r="D302" s="2">
        <v>4405.22</v>
      </c>
      <c r="E302" s="2">
        <v>253.9</v>
      </c>
      <c r="F302" s="2">
        <v>53630</v>
      </c>
      <c r="G302" s="9"/>
      <c r="H302" s="9"/>
      <c r="I302" s="9"/>
    </row>
    <row r="303" spans="3:9" ht="12.75">
      <c r="C303" s="3">
        <v>39973</v>
      </c>
      <c r="D303" s="2">
        <v>4404.79</v>
      </c>
      <c r="E303" s="2">
        <v>258.5</v>
      </c>
      <c r="F303" s="2">
        <v>53157</v>
      </c>
      <c r="G303" s="9"/>
      <c r="H303" s="9"/>
      <c r="I303" s="9"/>
    </row>
    <row r="304" spans="3:9" ht="12.75">
      <c r="C304" s="3">
        <v>39974</v>
      </c>
      <c r="D304" s="2">
        <v>4436.75</v>
      </c>
      <c r="E304" s="2">
        <v>257.9</v>
      </c>
      <c r="F304" s="2">
        <v>53410</v>
      </c>
      <c r="G304" s="9"/>
      <c r="H304" s="9"/>
      <c r="I304" s="9"/>
    </row>
    <row r="305" spans="3:9" ht="12.75">
      <c r="C305" s="3">
        <v>39975</v>
      </c>
      <c r="D305" s="2">
        <v>4461.87</v>
      </c>
      <c r="E305" s="2">
        <v>254.2</v>
      </c>
      <c r="F305" s="2">
        <v>53410</v>
      </c>
      <c r="G305" s="9"/>
      <c r="H305" s="9"/>
      <c r="I305" s="9"/>
    </row>
    <row r="306" spans="3:9" ht="12.75">
      <c r="C306" s="3">
        <v>39976</v>
      </c>
      <c r="D306" s="2">
        <v>4441.95</v>
      </c>
      <c r="E306" s="2">
        <v>260.3</v>
      </c>
      <c r="F306" s="2">
        <v>53558</v>
      </c>
      <c r="G306" s="9"/>
      <c r="H306" s="9"/>
      <c r="I306" s="9"/>
    </row>
    <row r="307" spans="3:9" ht="12.75">
      <c r="C307" s="3">
        <v>39979</v>
      </c>
      <c r="D307" s="2">
        <v>4326.01</v>
      </c>
      <c r="E307" s="2">
        <v>263.4</v>
      </c>
      <c r="F307" s="2">
        <v>52033</v>
      </c>
      <c r="G307" s="9"/>
      <c r="H307" s="9"/>
      <c r="I307" s="9"/>
    </row>
    <row r="308" spans="3:9" ht="12.75">
      <c r="C308" s="3">
        <v>39980</v>
      </c>
      <c r="D308" s="2">
        <v>4328.57</v>
      </c>
      <c r="E308" s="2">
        <v>260.7</v>
      </c>
      <c r="F308" s="2">
        <v>51205</v>
      </c>
      <c r="G308" s="9"/>
      <c r="H308" s="9"/>
      <c r="I308" s="9"/>
    </row>
    <row r="309" spans="3:9" ht="12.75">
      <c r="C309" s="3">
        <v>39981</v>
      </c>
      <c r="D309" s="2">
        <v>4278.46</v>
      </c>
      <c r="E309" s="2">
        <v>260</v>
      </c>
      <c r="F309" s="2">
        <v>51045</v>
      </c>
      <c r="G309" s="9"/>
      <c r="H309" s="9"/>
      <c r="I309" s="9"/>
    </row>
    <row r="310" spans="3:9" ht="12.75">
      <c r="C310" s="3">
        <v>39982</v>
      </c>
      <c r="D310" s="2">
        <v>4280.86</v>
      </c>
      <c r="E310" s="2">
        <v>266</v>
      </c>
      <c r="F310" s="2">
        <v>50903</v>
      </c>
      <c r="G310" s="9"/>
      <c r="H310" s="9"/>
      <c r="I310" s="9"/>
    </row>
    <row r="311" spans="3:9" ht="12.75">
      <c r="C311" s="3">
        <v>39983</v>
      </c>
      <c r="D311" s="2">
        <v>4345.93</v>
      </c>
      <c r="E311" s="2">
        <v>267.9</v>
      </c>
      <c r="F311" s="2">
        <v>51373</v>
      </c>
      <c r="G311" s="9"/>
      <c r="H311" s="9"/>
      <c r="I311" s="9"/>
    </row>
    <row r="312" spans="3:9" ht="12.75">
      <c r="C312" s="3">
        <v>39986</v>
      </c>
      <c r="D312" s="2">
        <v>4234.05</v>
      </c>
      <c r="E312" s="2">
        <v>268</v>
      </c>
      <c r="F312" s="2">
        <v>49494</v>
      </c>
      <c r="G312" s="9"/>
      <c r="H312" s="9"/>
      <c r="I312" s="9"/>
    </row>
    <row r="313" spans="3:9" ht="12.75">
      <c r="C313" s="3">
        <v>39987</v>
      </c>
      <c r="D313" s="2">
        <v>4230.02</v>
      </c>
      <c r="E313" s="2">
        <v>264.6</v>
      </c>
      <c r="F313" s="2">
        <v>49813</v>
      </c>
      <c r="G313" s="9"/>
      <c r="H313" s="9"/>
      <c r="I313" s="9"/>
    </row>
    <row r="314" spans="3:9" ht="12.75">
      <c r="C314" s="3">
        <v>39988</v>
      </c>
      <c r="D314" s="2">
        <v>4279.98</v>
      </c>
      <c r="E314" s="2">
        <v>265</v>
      </c>
      <c r="F314" s="2">
        <v>49672</v>
      </c>
      <c r="G314" s="9"/>
      <c r="H314" s="9"/>
      <c r="I314" s="9"/>
    </row>
    <row r="315" spans="3:9" ht="12.75">
      <c r="C315" s="3">
        <v>39989</v>
      </c>
      <c r="D315" s="2">
        <v>4252.57</v>
      </c>
      <c r="E315" s="2">
        <v>261.1</v>
      </c>
      <c r="F315" s="2">
        <v>51514</v>
      </c>
      <c r="G315" s="9"/>
      <c r="H315" s="9"/>
      <c r="I315" s="9"/>
    </row>
    <row r="316" spans="3:9" ht="12.75">
      <c r="C316" s="3">
        <v>39990</v>
      </c>
      <c r="D316" s="2">
        <v>4241.01</v>
      </c>
      <c r="E316" s="2">
        <v>257.4</v>
      </c>
      <c r="F316" s="2">
        <v>51485</v>
      </c>
      <c r="G316" s="9"/>
      <c r="H316" s="9"/>
      <c r="I316" s="9"/>
    </row>
    <row r="317" spans="3:9" ht="12.75">
      <c r="C317" s="3">
        <v>39993</v>
      </c>
      <c r="D317" s="2">
        <v>4294.03</v>
      </c>
      <c r="E317" s="2">
        <v>253.5</v>
      </c>
      <c r="F317" s="2">
        <v>52137</v>
      </c>
      <c r="G317" s="9"/>
      <c r="H317" s="9"/>
      <c r="I317" s="9"/>
    </row>
    <row r="318" spans="3:9" ht="12.75">
      <c r="C318" s="3">
        <v>39994</v>
      </c>
      <c r="D318" s="2">
        <v>4249.21</v>
      </c>
      <c r="E318" s="2">
        <v>259</v>
      </c>
      <c r="F318" s="2">
        <v>51465</v>
      </c>
      <c r="G318" s="9"/>
      <c r="H318" s="9"/>
      <c r="I318" s="9"/>
    </row>
    <row r="319" spans="3:9" ht="12.75">
      <c r="C319" s="3">
        <v>39995</v>
      </c>
      <c r="D319" s="2">
        <v>4340.71</v>
      </c>
      <c r="E319" s="2">
        <v>256.1</v>
      </c>
      <c r="F319" s="2">
        <v>51543</v>
      </c>
      <c r="G319" s="9"/>
      <c r="H319" s="9"/>
      <c r="I319" s="9"/>
    </row>
    <row r="320" spans="3:9" ht="12.75">
      <c r="C320" s="3">
        <v>39996</v>
      </c>
      <c r="D320" s="2">
        <v>4234.27</v>
      </c>
      <c r="E320" s="2">
        <v>251.9</v>
      </c>
      <c r="F320" s="2">
        <v>51024</v>
      </c>
      <c r="G320" s="9"/>
      <c r="H320" s="9"/>
      <c r="I320" s="9"/>
    </row>
    <row r="321" spans="3:9" ht="12.75">
      <c r="C321" s="3">
        <v>39997</v>
      </c>
      <c r="D321" s="2">
        <v>4236.28</v>
      </c>
      <c r="E321" s="2">
        <v>255</v>
      </c>
      <c r="F321" s="2">
        <v>50934</v>
      </c>
      <c r="G321" s="9"/>
      <c r="H321" s="9"/>
      <c r="I321" s="9"/>
    </row>
    <row r="322" spans="3:9" ht="12.75">
      <c r="C322" s="3">
        <v>40000</v>
      </c>
      <c r="D322" s="2">
        <v>4194.91</v>
      </c>
      <c r="E322" s="2">
        <v>246.3</v>
      </c>
      <c r="F322" s="2">
        <v>50622</v>
      </c>
      <c r="G322" s="9"/>
      <c r="H322" s="9"/>
      <c r="I322" s="9"/>
    </row>
    <row r="323" spans="3:9" ht="12.75">
      <c r="C323" s="3">
        <v>40001</v>
      </c>
      <c r="D323" s="2">
        <v>4187</v>
      </c>
      <c r="E323" s="2">
        <v>251.9</v>
      </c>
      <c r="F323" s="2">
        <v>49456</v>
      </c>
      <c r="G323" s="9"/>
      <c r="H323" s="9"/>
      <c r="I323" s="9"/>
    </row>
    <row r="324" spans="3:9" ht="12.75">
      <c r="C324" s="3">
        <v>40002</v>
      </c>
      <c r="D324" s="2">
        <v>4140.23</v>
      </c>
      <c r="E324" s="2">
        <v>246.3</v>
      </c>
      <c r="F324" s="2">
        <v>49177</v>
      </c>
      <c r="G324" s="9"/>
      <c r="H324" s="9"/>
      <c r="I324" s="9"/>
    </row>
    <row r="325" spans="3:9" ht="12.75">
      <c r="C325" s="3">
        <v>40003</v>
      </c>
      <c r="D325" s="2">
        <v>4158.66</v>
      </c>
      <c r="E325" s="2">
        <v>239.1</v>
      </c>
      <c r="F325" s="2">
        <v>49177</v>
      </c>
      <c r="G325" s="9"/>
      <c r="H325" s="9"/>
      <c r="I325" s="9"/>
    </row>
    <row r="326" spans="3:9" ht="12.75">
      <c r="C326" s="3">
        <v>40004</v>
      </c>
      <c r="D326" s="2">
        <v>4127.17</v>
      </c>
      <c r="E326" s="2">
        <v>236</v>
      </c>
      <c r="F326" s="2">
        <v>49220</v>
      </c>
      <c r="G326" s="9"/>
      <c r="H326" s="9"/>
      <c r="I326" s="9"/>
    </row>
    <row r="327" spans="3:9" ht="12.75">
      <c r="C327" s="3">
        <v>40007</v>
      </c>
      <c r="D327" s="2">
        <v>4202.13</v>
      </c>
      <c r="E327" s="2">
        <v>234.8</v>
      </c>
      <c r="F327" s="2">
        <v>49186</v>
      </c>
      <c r="G327" s="9"/>
      <c r="H327" s="9"/>
      <c r="I327" s="9"/>
    </row>
    <row r="328" spans="3:9" ht="12.75">
      <c r="C328" s="3">
        <v>40008</v>
      </c>
      <c r="D328" s="2">
        <v>4237.68</v>
      </c>
      <c r="E328" s="2">
        <v>228.8</v>
      </c>
      <c r="F328" s="2">
        <v>48872</v>
      </c>
      <c r="G328" s="9"/>
      <c r="H328" s="9"/>
      <c r="I328" s="9"/>
    </row>
    <row r="329" spans="3:9" ht="12.75">
      <c r="C329" s="3">
        <v>40009</v>
      </c>
      <c r="D329" s="2">
        <v>4346.46</v>
      </c>
      <c r="E329" s="2">
        <v>223.6</v>
      </c>
      <c r="F329" s="2">
        <v>51296</v>
      </c>
      <c r="G329" s="9"/>
      <c r="H329" s="9"/>
      <c r="I329" s="9"/>
    </row>
    <row r="330" spans="3:9" ht="12.75">
      <c r="C330" s="3">
        <v>40010</v>
      </c>
      <c r="D330" s="2">
        <v>4361.84</v>
      </c>
      <c r="E330" s="2">
        <v>221.2</v>
      </c>
      <c r="F330" s="2">
        <v>51918</v>
      </c>
      <c r="G330" s="9"/>
      <c r="H330" s="9"/>
      <c r="I330" s="9"/>
    </row>
    <row r="331" spans="3:9" ht="12.75">
      <c r="C331" s="3">
        <v>40011</v>
      </c>
      <c r="D331" s="2">
        <v>4388.75</v>
      </c>
      <c r="E331" s="2">
        <v>220.6</v>
      </c>
      <c r="F331" s="2">
        <v>52072</v>
      </c>
      <c r="G331" s="9"/>
      <c r="H331" s="9"/>
      <c r="I331" s="9"/>
    </row>
    <row r="332" spans="3:9" ht="12.75">
      <c r="C332" s="3">
        <v>40014</v>
      </c>
      <c r="D332" s="2">
        <v>4443.62</v>
      </c>
      <c r="E332" s="2">
        <v>217</v>
      </c>
      <c r="F332" s="2">
        <v>53154</v>
      </c>
      <c r="G332" s="9"/>
      <c r="H332" s="9"/>
      <c r="I332" s="9"/>
    </row>
    <row r="333" spans="3:9" ht="12.75">
      <c r="C333" s="3">
        <v>40015</v>
      </c>
      <c r="D333" s="2">
        <v>4481.17</v>
      </c>
      <c r="E333" s="2">
        <v>219.6</v>
      </c>
      <c r="F333" s="2">
        <v>53233</v>
      </c>
      <c r="G333" s="9"/>
      <c r="H333" s="9"/>
      <c r="I333" s="9"/>
    </row>
    <row r="334" spans="3:9" ht="12.75">
      <c r="C334" s="3">
        <v>40016</v>
      </c>
      <c r="D334" s="2">
        <v>4493.73</v>
      </c>
      <c r="E334" s="2">
        <v>220</v>
      </c>
      <c r="F334" s="2">
        <v>53072</v>
      </c>
      <c r="G334" s="9"/>
      <c r="H334" s="9"/>
      <c r="I334" s="9"/>
    </row>
    <row r="335" spans="3:9" ht="12.75">
      <c r="C335" s="3">
        <v>40017</v>
      </c>
      <c r="D335" s="2">
        <v>4559.8</v>
      </c>
      <c r="E335" s="2">
        <v>223.5</v>
      </c>
      <c r="F335" s="2">
        <v>54249</v>
      </c>
      <c r="G335" s="9"/>
      <c r="H335" s="9"/>
      <c r="I335" s="9"/>
    </row>
    <row r="336" spans="3:9" ht="12.75">
      <c r="C336" s="3">
        <v>40018</v>
      </c>
      <c r="D336" s="2">
        <v>4576.61</v>
      </c>
      <c r="E336" s="2">
        <v>221.2</v>
      </c>
      <c r="F336" s="2">
        <v>54457</v>
      </c>
      <c r="G336" s="9"/>
      <c r="H336" s="9"/>
      <c r="I336" s="9"/>
    </row>
    <row r="337" spans="3:9" ht="12.75">
      <c r="C337" s="3">
        <v>40021</v>
      </c>
      <c r="D337" s="2">
        <v>4586.13</v>
      </c>
      <c r="E337" s="2">
        <v>222.1</v>
      </c>
      <c r="F337" s="2">
        <v>54548</v>
      </c>
      <c r="G337" s="9"/>
      <c r="H337" s="9"/>
      <c r="I337" s="9"/>
    </row>
    <row r="338" spans="3:9" ht="12.75">
      <c r="C338" s="3">
        <v>40022</v>
      </c>
      <c r="D338" s="2">
        <v>4528.84</v>
      </c>
      <c r="E338" s="2">
        <v>218.51</v>
      </c>
      <c r="F338" s="2">
        <v>54471</v>
      </c>
      <c r="G338" s="9"/>
      <c r="H338" s="9"/>
      <c r="I338" s="9"/>
    </row>
    <row r="339" spans="3:9" ht="12.75">
      <c r="C339" s="3">
        <v>40023</v>
      </c>
      <c r="D339" s="2">
        <v>4547.53</v>
      </c>
      <c r="E339" s="2">
        <v>217.6</v>
      </c>
      <c r="F339" s="2">
        <v>53734</v>
      </c>
      <c r="G339" s="9"/>
      <c r="H339" s="9"/>
      <c r="I339" s="9"/>
    </row>
    <row r="340" spans="3:9" ht="12.75">
      <c r="C340" s="3">
        <v>40024</v>
      </c>
      <c r="D340" s="2">
        <v>4631.61</v>
      </c>
      <c r="E340" s="2">
        <v>218.2</v>
      </c>
      <c r="F340" s="2">
        <v>54478</v>
      </c>
      <c r="G340" s="9"/>
      <c r="H340" s="9"/>
      <c r="I340" s="9"/>
    </row>
    <row r="341" spans="3:9" ht="12.75">
      <c r="C341" s="3">
        <v>40025</v>
      </c>
      <c r="D341" s="2">
        <v>4608.36</v>
      </c>
      <c r="E341" s="2">
        <v>220.6</v>
      </c>
      <c r="F341" s="2">
        <v>54765</v>
      </c>
      <c r="G341" s="9"/>
      <c r="H341" s="9"/>
      <c r="I341" s="9"/>
    </row>
    <row r="342" spans="3:9" ht="12.75">
      <c r="C342" s="3">
        <v>40028</v>
      </c>
      <c r="D342" s="2">
        <v>4682.46</v>
      </c>
      <c r="E342" s="2">
        <v>216.7</v>
      </c>
      <c r="F342" s="2">
        <v>55997</v>
      </c>
      <c r="G342" s="9"/>
      <c r="H342" s="9"/>
      <c r="I342" s="9"/>
    </row>
    <row r="343" spans="3:9" ht="12.75">
      <c r="C343" s="3">
        <v>40029</v>
      </c>
      <c r="D343" s="2">
        <v>4671.37</v>
      </c>
      <c r="E343" s="2">
        <v>220.34</v>
      </c>
      <c r="F343" s="2">
        <v>56038</v>
      </c>
      <c r="G343" s="9"/>
      <c r="H343" s="9"/>
      <c r="I343" s="9"/>
    </row>
    <row r="344" spans="3:9" ht="12.75">
      <c r="C344" s="3">
        <v>40030</v>
      </c>
      <c r="D344" s="2">
        <v>4647.13</v>
      </c>
      <c r="E344" s="2">
        <v>224.25</v>
      </c>
      <c r="F344" s="2">
        <v>56384</v>
      </c>
      <c r="G344" s="9"/>
      <c r="H344" s="9"/>
      <c r="I344" s="9"/>
    </row>
    <row r="345" spans="3:9" ht="12.75">
      <c r="C345" s="3">
        <v>40031</v>
      </c>
      <c r="D345" s="2">
        <v>4690.53</v>
      </c>
      <c r="E345" s="2">
        <v>231</v>
      </c>
      <c r="F345" s="2">
        <v>55754</v>
      </c>
      <c r="G345" s="9"/>
      <c r="H345" s="9"/>
      <c r="I345" s="9"/>
    </row>
    <row r="346" spans="3:9" ht="12.75">
      <c r="C346" s="3">
        <v>40032</v>
      </c>
      <c r="D346" s="2">
        <v>4731.56</v>
      </c>
      <c r="E346" s="2">
        <v>229.25</v>
      </c>
      <c r="F346" s="2">
        <v>56329</v>
      </c>
      <c r="G346" s="9"/>
      <c r="H346" s="9"/>
      <c r="I346" s="9"/>
    </row>
    <row r="347" spans="3:9" ht="12.75">
      <c r="C347" s="3">
        <v>40035</v>
      </c>
      <c r="D347" s="2">
        <v>4722.2</v>
      </c>
      <c r="E347" s="2">
        <v>228.5</v>
      </c>
      <c r="F347" s="2">
        <v>56830</v>
      </c>
      <c r="G347" s="9"/>
      <c r="H347" s="9"/>
      <c r="I347" s="9"/>
    </row>
    <row r="348" spans="3:9" ht="12.75">
      <c r="C348" s="3">
        <v>40036</v>
      </c>
      <c r="D348" s="2">
        <v>4671.34</v>
      </c>
      <c r="E348" s="2">
        <v>231</v>
      </c>
      <c r="F348" s="2">
        <v>55761</v>
      </c>
      <c r="G348" s="9"/>
      <c r="H348" s="9"/>
      <c r="I348" s="9"/>
    </row>
    <row r="349" spans="3:9" ht="12.75">
      <c r="C349" s="3">
        <v>40037</v>
      </c>
      <c r="D349" s="2">
        <v>4716.76</v>
      </c>
      <c r="E349" s="2">
        <v>230.5</v>
      </c>
      <c r="F349" s="2">
        <v>56588</v>
      </c>
      <c r="G349" s="9"/>
      <c r="H349" s="9"/>
      <c r="I349" s="9"/>
    </row>
    <row r="350" spans="3:9" ht="12.75">
      <c r="C350" s="3">
        <v>40038</v>
      </c>
      <c r="D350" s="2">
        <v>4755.46</v>
      </c>
      <c r="E350" s="2">
        <v>229.97</v>
      </c>
      <c r="F350" s="2">
        <v>57047</v>
      </c>
      <c r="G350" s="9"/>
      <c r="H350" s="9"/>
      <c r="I350" s="9"/>
    </row>
    <row r="351" spans="3:9" ht="12.75">
      <c r="C351" s="3">
        <v>40039</v>
      </c>
      <c r="D351" s="2">
        <v>4713.97</v>
      </c>
      <c r="E351" s="2">
        <v>230.29</v>
      </c>
      <c r="F351" s="2">
        <v>56638</v>
      </c>
      <c r="G351" s="9"/>
      <c r="H351" s="9"/>
      <c r="I351" s="9"/>
    </row>
    <row r="352" spans="3:9" ht="12.75">
      <c r="C352" s="3">
        <v>40042</v>
      </c>
      <c r="D352" s="2">
        <v>4645.01</v>
      </c>
      <c r="E352" s="2">
        <v>230.25</v>
      </c>
      <c r="F352" s="2">
        <v>55218</v>
      </c>
      <c r="G352" s="9"/>
      <c r="H352" s="9"/>
      <c r="I352" s="9"/>
    </row>
    <row r="353" spans="3:9" ht="12.75">
      <c r="C353" s="3">
        <v>40043</v>
      </c>
      <c r="D353" s="2">
        <v>4685.78</v>
      </c>
      <c r="E353" s="2">
        <v>230.25</v>
      </c>
      <c r="F353" s="2">
        <v>55748</v>
      </c>
      <c r="G353" s="9"/>
      <c r="H353" s="9"/>
      <c r="I353" s="9"/>
    </row>
    <row r="354" spans="3:9" ht="12.75">
      <c r="C354" s="3">
        <v>40044</v>
      </c>
      <c r="D354" s="2">
        <v>4689.67</v>
      </c>
      <c r="E354" s="2">
        <v>229.5</v>
      </c>
      <c r="F354" s="2">
        <v>56156</v>
      </c>
      <c r="G354" s="9"/>
      <c r="H354" s="9"/>
      <c r="I354" s="9"/>
    </row>
    <row r="355" spans="3:9" ht="12.75">
      <c r="C355" s="3">
        <v>40045</v>
      </c>
      <c r="D355" s="2">
        <v>4756.58</v>
      </c>
      <c r="E355" s="2">
        <v>230</v>
      </c>
      <c r="F355" s="2">
        <v>56831</v>
      </c>
      <c r="G355" s="9"/>
      <c r="H355" s="9"/>
      <c r="I355" s="9"/>
    </row>
    <row r="356" spans="3:9" ht="12.75">
      <c r="C356" s="3">
        <v>40046</v>
      </c>
      <c r="D356" s="2">
        <v>4850.89</v>
      </c>
      <c r="E356" s="2">
        <v>224.25</v>
      </c>
      <c r="F356" s="2">
        <v>57728</v>
      </c>
      <c r="G356" s="9"/>
      <c r="H356" s="9"/>
      <c r="I356" s="9"/>
    </row>
    <row r="357" spans="3:9" ht="12.75">
      <c r="C357" s="3">
        <v>40049</v>
      </c>
      <c r="D357" s="2">
        <v>4896.23</v>
      </c>
      <c r="E357" s="2">
        <v>224.25</v>
      </c>
      <c r="F357" s="2">
        <v>57775</v>
      </c>
      <c r="G357" s="9"/>
      <c r="H357" s="9"/>
      <c r="I357" s="9"/>
    </row>
    <row r="358" spans="3:9" ht="12.75">
      <c r="C358" s="3">
        <v>40050</v>
      </c>
      <c r="D358" s="2">
        <v>4916.8</v>
      </c>
      <c r="E358" s="2">
        <v>218.25</v>
      </c>
      <c r="F358" s="2">
        <v>57421</v>
      </c>
      <c r="G358" s="9"/>
      <c r="H358" s="9"/>
      <c r="I358" s="9"/>
    </row>
    <row r="359" spans="3:9" ht="12.75">
      <c r="C359" s="3">
        <v>40051</v>
      </c>
      <c r="D359" s="2">
        <v>4890.58</v>
      </c>
      <c r="E359" s="2">
        <v>217</v>
      </c>
      <c r="F359" s="2">
        <v>57765</v>
      </c>
      <c r="G359" s="9"/>
      <c r="H359" s="9"/>
      <c r="I359" s="9"/>
    </row>
    <row r="360" spans="3:9" ht="12.75">
      <c r="C360" s="3">
        <v>40052</v>
      </c>
      <c r="D360" s="2">
        <v>4869.35</v>
      </c>
      <c r="E360" s="2">
        <v>214.75</v>
      </c>
      <c r="F360" s="2">
        <v>57703</v>
      </c>
      <c r="G360" s="9"/>
      <c r="H360" s="9"/>
      <c r="I360" s="9"/>
    </row>
    <row r="361" spans="3:9" ht="12.75">
      <c r="C361" s="3">
        <v>40053</v>
      </c>
      <c r="D361" s="2">
        <v>4908.9</v>
      </c>
      <c r="E361" s="2">
        <v>218.5</v>
      </c>
      <c r="F361" s="2">
        <v>57700</v>
      </c>
      <c r="G361" s="9"/>
      <c r="H361" s="9"/>
      <c r="I361" s="9"/>
    </row>
    <row r="362" spans="3:9" ht="12.75">
      <c r="C362" s="3">
        <v>40056</v>
      </c>
      <c r="D362" s="2">
        <v>4908.9</v>
      </c>
      <c r="E362" s="2">
        <v>222</v>
      </c>
      <c r="F362" s="2">
        <v>56488</v>
      </c>
      <c r="G362" s="9"/>
      <c r="H362" s="9"/>
      <c r="I362" s="9"/>
    </row>
    <row r="363" spans="3:9" ht="12.75">
      <c r="C363" s="3">
        <v>40057</v>
      </c>
      <c r="D363" s="2">
        <v>4819.7</v>
      </c>
      <c r="E363" s="2">
        <v>221.75</v>
      </c>
      <c r="F363" s="2">
        <v>55814</v>
      </c>
      <c r="G363" s="9"/>
      <c r="H363" s="9"/>
      <c r="I363" s="9"/>
    </row>
    <row r="364" spans="3:9" ht="12.75">
      <c r="C364" s="3">
        <v>40058</v>
      </c>
      <c r="D364" s="2">
        <v>4817.55</v>
      </c>
      <c r="E364" s="2">
        <v>222.25</v>
      </c>
      <c r="F364" s="2">
        <v>55385</v>
      </c>
      <c r="G364" s="9"/>
      <c r="H364" s="9"/>
      <c r="I364" s="9"/>
    </row>
    <row r="365" spans="3:9" ht="12.75">
      <c r="C365" s="3">
        <v>40059</v>
      </c>
      <c r="D365" s="2">
        <v>4796.75</v>
      </c>
      <c r="E365" s="2">
        <v>226.25</v>
      </c>
      <c r="F365" s="2">
        <v>55707</v>
      </c>
      <c r="G365" s="9"/>
      <c r="H365" s="9"/>
      <c r="I365" s="9"/>
    </row>
    <row r="366" spans="3:9" ht="12.75">
      <c r="C366" s="3">
        <v>40060</v>
      </c>
      <c r="D366" s="2">
        <v>4851.7</v>
      </c>
      <c r="E366" s="2">
        <v>223</v>
      </c>
      <c r="F366" s="2">
        <v>56652</v>
      </c>
      <c r="G366" s="9"/>
      <c r="H366" s="9"/>
      <c r="I366" s="9"/>
    </row>
    <row r="367" spans="3:9" ht="12.75">
      <c r="C367" s="3">
        <v>40063</v>
      </c>
      <c r="D367" s="2">
        <v>4933.18</v>
      </c>
      <c r="E367" s="2">
        <v>226.75</v>
      </c>
      <c r="F367" s="2">
        <v>56652</v>
      </c>
      <c r="G367" s="9"/>
      <c r="H367" s="9"/>
      <c r="I367" s="9"/>
    </row>
    <row r="368" spans="3:9" ht="12.75">
      <c r="C368" s="3">
        <v>40064</v>
      </c>
      <c r="D368" s="2">
        <v>4947.34</v>
      </c>
      <c r="E368" s="2">
        <v>227.75</v>
      </c>
      <c r="F368" s="2">
        <v>57854</v>
      </c>
      <c r="G368" s="9"/>
      <c r="H368" s="9"/>
      <c r="I368" s="9"/>
    </row>
    <row r="369" spans="3:9" ht="12.75">
      <c r="C369" s="3">
        <v>40065</v>
      </c>
      <c r="D369" s="2">
        <v>5004.3</v>
      </c>
      <c r="E369" s="2">
        <v>227</v>
      </c>
      <c r="F369" s="2">
        <v>57909</v>
      </c>
      <c r="G369" s="9"/>
      <c r="H369" s="9"/>
      <c r="I369" s="9"/>
    </row>
    <row r="370" spans="3:9" ht="12.75">
      <c r="C370" s="3">
        <v>40066</v>
      </c>
      <c r="D370" s="2">
        <v>4987.68</v>
      </c>
      <c r="E370" s="2">
        <v>227.75</v>
      </c>
      <c r="F370" s="2">
        <v>58535</v>
      </c>
      <c r="G370" s="9"/>
      <c r="H370" s="9"/>
      <c r="I370" s="9"/>
    </row>
    <row r="371" spans="3:9" ht="12.75">
      <c r="C371" s="3">
        <v>40067</v>
      </c>
      <c r="D371" s="2">
        <v>5011.47</v>
      </c>
      <c r="E371" s="2">
        <v>230.25</v>
      </c>
      <c r="F371" s="2">
        <v>58366</v>
      </c>
      <c r="G371" s="9"/>
      <c r="H371" s="9"/>
      <c r="I371" s="9"/>
    </row>
    <row r="372" spans="3:9" ht="12.75">
      <c r="C372" s="3">
        <v>40070</v>
      </c>
      <c r="D372" s="2">
        <v>5018.85</v>
      </c>
      <c r="E372" s="2">
        <v>231.25</v>
      </c>
      <c r="F372" s="2">
        <v>58867</v>
      </c>
      <c r="G372" s="9"/>
      <c r="H372" s="9"/>
      <c r="I372" s="9"/>
    </row>
    <row r="373" spans="3:9" ht="12.75">
      <c r="C373" s="3">
        <v>40071</v>
      </c>
      <c r="D373" s="2">
        <v>5042.13</v>
      </c>
      <c r="E373" s="2">
        <v>234.75</v>
      </c>
      <c r="F373" s="2">
        <v>59263</v>
      </c>
      <c r="G373" s="9"/>
      <c r="H373" s="9"/>
      <c r="I373" s="9"/>
    </row>
    <row r="374" spans="3:9" ht="12.75">
      <c r="C374" s="3">
        <v>40072</v>
      </c>
      <c r="D374" s="2">
        <v>5124.13</v>
      </c>
      <c r="E374" s="2">
        <v>226</v>
      </c>
      <c r="F374" s="2">
        <v>60410</v>
      </c>
      <c r="G374" s="9"/>
      <c r="H374" s="9"/>
      <c r="I374" s="9"/>
    </row>
    <row r="375" spans="3:9" ht="12.75">
      <c r="C375" s="3">
        <v>40073</v>
      </c>
      <c r="D375" s="2">
        <v>5163.95</v>
      </c>
      <c r="E375" s="2">
        <v>222.25</v>
      </c>
      <c r="F375" s="2">
        <v>60236</v>
      </c>
      <c r="G375" s="9"/>
      <c r="H375" s="9"/>
      <c r="I375" s="9"/>
    </row>
    <row r="376" spans="3:9" ht="12.75">
      <c r="C376" s="3">
        <v>40074</v>
      </c>
      <c r="D376" s="2">
        <v>5172.89</v>
      </c>
      <c r="E376" s="2">
        <v>224</v>
      </c>
      <c r="F376" s="2">
        <v>60703</v>
      </c>
      <c r="G376" s="9"/>
      <c r="H376" s="9"/>
      <c r="I376" s="9"/>
    </row>
    <row r="377" spans="3:9" ht="12.75">
      <c r="C377" s="3">
        <v>40077</v>
      </c>
      <c r="D377" s="2">
        <v>5134.36</v>
      </c>
      <c r="E377" s="2">
        <v>223.5</v>
      </c>
      <c r="F377" s="2">
        <v>60928</v>
      </c>
      <c r="G377" s="9"/>
      <c r="H377" s="9"/>
      <c r="I377" s="9"/>
    </row>
    <row r="378" spans="3:9" ht="12.75">
      <c r="C378" s="3">
        <v>40078</v>
      </c>
      <c r="D378" s="2">
        <v>5142.6</v>
      </c>
      <c r="E378" s="2">
        <v>228</v>
      </c>
      <c r="F378" s="2">
        <v>61493</v>
      </c>
      <c r="G378" s="9"/>
      <c r="H378" s="9"/>
      <c r="I378" s="9"/>
    </row>
    <row r="379" spans="3:9" ht="12.75">
      <c r="C379" s="3">
        <v>40079</v>
      </c>
      <c r="D379" s="2">
        <v>5139.37</v>
      </c>
      <c r="E379" s="2">
        <v>229.5</v>
      </c>
      <c r="F379" s="2">
        <v>60496</v>
      </c>
      <c r="G379" s="9"/>
      <c r="H379" s="9"/>
      <c r="I379" s="9"/>
    </row>
    <row r="380" spans="3:9" ht="12.75">
      <c r="C380" s="3">
        <v>40080</v>
      </c>
      <c r="D380" s="2">
        <v>5079.27</v>
      </c>
      <c r="E380" s="2">
        <v>229</v>
      </c>
      <c r="F380" s="2">
        <v>60046</v>
      </c>
      <c r="G380" s="9"/>
      <c r="H380" s="9"/>
      <c r="I380" s="9"/>
    </row>
    <row r="381" spans="3:9" ht="12.75">
      <c r="C381" s="3">
        <v>40081</v>
      </c>
      <c r="D381" s="2">
        <v>5082.2</v>
      </c>
      <c r="E381" s="2">
        <v>231</v>
      </c>
      <c r="F381" s="2">
        <v>60355</v>
      </c>
      <c r="G381" s="9"/>
      <c r="H381" s="9"/>
      <c r="I381" s="9"/>
    </row>
    <row r="382" spans="3:9" ht="12.75">
      <c r="C382" s="3">
        <v>40084</v>
      </c>
      <c r="D382" s="2">
        <v>5165.7</v>
      </c>
      <c r="E382" s="2">
        <v>230.5</v>
      </c>
      <c r="F382" s="2">
        <v>61316</v>
      </c>
      <c r="G382" s="9"/>
      <c r="H382" s="9"/>
      <c r="I382" s="9"/>
    </row>
    <row r="383" spans="3:9" ht="12.75">
      <c r="C383" s="3">
        <v>40085</v>
      </c>
      <c r="D383" s="2">
        <v>5159.72</v>
      </c>
      <c r="E383" s="2">
        <v>229.75</v>
      </c>
      <c r="F383" s="2">
        <v>61235</v>
      </c>
      <c r="G383" s="9"/>
      <c r="H383" s="9"/>
      <c r="I383" s="9"/>
    </row>
    <row r="384" spans="3:9" ht="12.75">
      <c r="C384" s="3">
        <v>40086</v>
      </c>
      <c r="D384" s="2">
        <v>5133.9</v>
      </c>
      <c r="E384" s="2">
        <v>229.25</v>
      </c>
      <c r="F384" s="2">
        <v>61517</v>
      </c>
      <c r="G384" s="9"/>
      <c r="H384" s="9"/>
      <c r="I384" s="9"/>
    </row>
    <row r="385" spans="3:9" ht="12.75">
      <c r="C385" s="3">
        <v>40087</v>
      </c>
      <c r="D385" s="2">
        <v>5047.81</v>
      </c>
      <c r="E385" s="2">
        <v>230</v>
      </c>
      <c r="F385" s="2">
        <v>60459</v>
      </c>
      <c r="G385" s="9"/>
      <c r="H385" s="9"/>
      <c r="I385" s="9"/>
    </row>
    <row r="386" spans="3:9" ht="12.75">
      <c r="C386" s="3">
        <v>40088</v>
      </c>
      <c r="D386" s="2">
        <v>4988.7</v>
      </c>
      <c r="E386" s="2">
        <v>236</v>
      </c>
      <c r="F386" s="2">
        <v>61171</v>
      </c>
      <c r="G386" s="9"/>
      <c r="H386" s="9"/>
      <c r="I386" s="9"/>
    </row>
    <row r="387" spans="3:9" ht="12.75">
      <c r="C387" s="3">
        <v>40091</v>
      </c>
      <c r="D387" s="2">
        <v>5024.33</v>
      </c>
      <c r="E387" s="2">
        <v>237.5</v>
      </c>
      <c r="F387" s="2">
        <v>62369</v>
      </c>
      <c r="G387" s="9"/>
      <c r="H387" s="9"/>
      <c r="I387" s="9"/>
    </row>
    <row r="388" spans="3:9" ht="12.75">
      <c r="C388" s="3">
        <v>40092</v>
      </c>
      <c r="D388" s="2">
        <v>5137.98</v>
      </c>
      <c r="E388" s="2">
        <v>246</v>
      </c>
      <c r="F388" s="2">
        <v>62670</v>
      </c>
      <c r="G388" s="9"/>
      <c r="H388" s="9"/>
      <c r="I388" s="9"/>
    </row>
    <row r="389" spans="3:9" ht="12.75">
      <c r="C389" s="3">
        <v>40093</v>
      </c>
      <c r="D389" s="2">
        <v>5108.9</v>
      </c>
      <c r="E389" s="2">
        <v>249.5</v>
      </c>
      <c r="F389" s="2">
        <v>62638</v>
      </c>
      <c r="G389" s="9"/>
      <c r="H389" s="9"/>
      <c r="I389" s="9"/>
    </row>
    <row r="390" spans="3:9" ht="12.75">
      <c r="C390" s="3">
        <v>40094</v>
      </c>
      <c r="D390" s="2">
        <v>5154.64</v>
      </c>
      <c r="E390" s="2">
        <v>248.75</v>
      </c>
      <c r="F390" s="2">
        <v>63759</v>
      </c>
      <c r="G390" s="9"/>
      <c r="H390" s="9"/>
      <c r="I390" s="9"/>
    </row>
    <row r="391" spans="3:9" ht="12.75">
      <c r="C391" s="3">
        <v>40095</v>
      </c>
      <c r="D391" s="2">
        <v>5161.87</v>
      </c>
      <c r="E391" s="2">
        <v>248.25</v>
      </c>
      <c r="F391" s="2">
        <v>64071</v>
      </c>
      <c r="G391" s="9"/>
      <c r="H391" s="9"/>
      <c r="I391" s="9"/>
    </row>
    <row r="392" spans="3:9" ht="12.75">
      <c r="C392" s="3">
        <v>40098</v>
      </c>
      <c r="D392" s="2">
        <v>5210.17</v>
      </c>
      <c r="E392" s="2">
        <v>243</v>
      </c>
      <c r="F392" s="2">
        <v>64071</v>
      </c>
      <c r="G392" s="9"/>
      <c r="H392" s="9"/>
      <c r="I392" s="9"/>
    </row>
    <row r="393" spans="3:9" ht="12.75">
      <c r="C393" s="3">
        <v>40099</v>
      </c>
      <c r="D393" s="2">
        <v>5154.15</v>
      </c>
      <c r="E393" s="2">
        <v>244</v>
      </c>
      <c r="F393" s="2">
        <v>64645</v>
      </c>
      <c r="G393" s="9"/>
      <c r="H393" s="9"/>
      <c r="I393" s="9"/>
    </row>
    <row r="394" spans="3:9" ht="12.75">
      <c r="C394" s="3">
        <v>40100</v>
      </c>
      <c r="D394" s="2">
        <v>5256.1</v>
      </c>
      <c r="E394" s="2">
        <v>248.5</v>
      </c>
      <c r="F394" s="2">
        <v>66201</v>
      </c>
      <c r="G394" s="9"/>
      <c r="H394" s="9"/>
      <c r="I394" s="9"/>
    </row>
    <row r="395" spans="3:9" ht="12.75">
      <c r="C395" s="3">
        <v>40101</v>
      </c>
      <c r="D395" s="2">
        <v>5222.95</v>
      </c>
      <c r="E395" s="2">
        <v>244.5</v>
      </c>
      <c r="F395" s="2">
        <v>66703</v>
      </c>
      <c r="G395" s="9"/>
      <c r="H395" s="9"/>
      <c r="I395" s="9"/>
    </row>
    <row r="396" spans="3:9" ht="12.75">
      <c r="C396" s="3">
        <v>40102</v>
      </c>
      <c r="D396" s="2">
        <v>5190.24</v>
      </c>
      <c r="E396" s="2">
        <v>239.5</v>
      </c>
      <c r="F396" s="2">
        <v>66200</v>
      </c>
      <c r="G396" s="9"/>
      <c r="H396" s="9"/>
      <c r="I396" s="9"/>
    </row>
    <row r="397" spans="3:9" ht="12.75">
      <c r="C397" s="3">
        <v>40105</v>
      </c>
      <c r="D397" s="2">
        <v>5281.54</v>
      </c>
      <c r="E397" s="2">
        <v>237.5</v>
      </c>
      <c r="F397" s="2">
        <v>67239</v>
      </c>
      <c r="G397" s="9"/>
      <c r="H397" s="9"/>
      <c r="I397" s="9"/>
    </row>
    <row r="398" spans="3:9" ht="12.75">
      <c r="C398" s="3">
        <v>40106</v>
      </c>
      <c r="D398" s="2">
        <v>5243.4</v>
      </c>
      <c r="E398" s="2">
        <v>242.75</v>
      </c>
      <c r="F398" s="2">
        <v>65303</v>
      </c>
      <c r="G398" s="9"/>
      <c r="H398" s="9"/>
      <c r="I398" s="9"/>
    </row>
    <row r="399" spans="3:9" ht="12.75">
      <c r="C399" s="3">
        <v>40107</v>
      </c>
      <c r="D399" s="2">
        <v>5257.85</v>
      </c>
      <c r="E399" s="2">
        <v>243</v>
      </c>
      <c r="F399" s="2">
        <v>65485</v>
      </c>
      <c r="G399" s="9"/>
      <c r="H399" s="9"/>
      <c r="I399" s="9"/>
    </row>
    <row r="400" spans="3:9" ht="12.75">
      <c r="C400" s="3">
        <v>40108</v>
      </c>
      <c r="D400" s="2">
        <v>5207.36</v>
      </c>
      <c r="E400" s="2">
        <v>240.5</v>
      </c>
      <c r="F400" s="2">
        <v>66134</v>
      </c>
      <c r="G400" s="9"/>
      <c r="H400" s="9"/>
      <c r="I400" s="9"/>
    </row>
    <row r="401" spans="3:9" ht="12.75">
      <c r="C401" s="3">
        <v>40109</v>
      </c>
      <c r="D401" s="2">
        <v>5242.57</v>
      </c>
      <c r="E401" s="2">
        <v>241.25</v>
      </c>
      <c r="F401" s="2">
        <v>65058</v>
      </c>
      <c r="G401" s="9"/>
      <c r="H401" s="9"/>
      <c r="I401" s="9"/>
    </row>
    <row r="402" spans="3:9" ht="12.75">
      <c r="C402" s="3">
        <v>40112</v>
      </c>
      <c r="D402" s="2">
        <v>5191.74</v>
      </c>
      <c r="E402" s="2">
        <v>227.5</v>
      </c>
      <c r="F402" s="2">
        <v>65085</v>
      </c>
      <c r="G402" s="9"/>
      <c r="H402" s="9"/>
      <c r="I402" s="9"/>
    </row>
    <row r="403" spans="3:9" ht="12.75">
      <c r="C403" s="3">
        <v>40113</v>
      </c>
      <c r="D403" s="2">
        <v>5200.97</v>
      </c>
      <c r="E403" s="2">
        <v>232.5</v>
      </c>
      <c r="F403" s="2">
        <v>63161</v>
      </c>
      <c r="G403" s="9"/>
      <c r="H403" s="9"/>
      <c r="I403" s="9"/>
    </row>
    <row r="404" spans="3:9" ht="12.75">
      <c r="C404" s="3">
        <v>40114</v>
      </c>
      <c r="D404" s="2">
        <v>5080.42</v>
      </c>
      <c r="E404" s="2">
        <v>228.5</v>
      </c>
      <c r="F404" s="2">
        <v>60162</v>
      </c>
      <c r="G404" s="9"/>
      <c r="H404" s="9"/>
      <c r="I404" s="9"/>
    </row>
    <row r="405" spans="3:9" ht="12.75">
      <c r="C405" s="3">
        <v>40115</v>
      </c>
      <c r="D405" s="2">
        <v>5137.72</v>
      </c>
      <c r="E405" s="2">
        <v>227</v>
      </c>
      <c r="F405" s="2">
        <v>63720</v>
      </c>
      <c r="G405" s="9"/>
      <c r="H405" s="9"/>
      <c r="I405" s="9"/>
    </row>
    <row r="406" spans="3:9" ht="12.75">
      <c r="C406" s="3">
        <v>40116</v>
      </c>
      <c r="D406" s="2">
        <v>5044.55</v>
      </c>
      <c r="E406" s="2">
        <v>227</v>
      </c>
      <c r="F406" s="2">
        <v>61545</v>
      </c>
      <c r="G406" s="9"/>
      <c r="H406" s="9"/>
      <c r="I406" s="9"/>
    </row>
    <row r="407" spans="3:9" ht="12.75">
      <c r="C407" s="3">
        <v>40119</v>
      </c>
      <c r="D407" s="2">
        <v>5104.5</v>
      </c>
      <c r="E407" s="2">
        <v>227</v>
      </c>
      <c r="F407" s="2">
        <v>61545</v>
      </c>
      <c r="G407" s="9"/>
      <c r="H407" s="9"/>
      <c r="I407" s="9"/>
    </row>
    <row r="408" spans="3:9" ht="12.75">
      <c r="C408" s="3">
        <v>40120</v>
      </c>
      <c r="D408" s="2">
        <v>5037.21</v>
      </c>
      <c r="E408" s="2">
        <v>228.25</v>
      </c>
      <c r="F408" s="2">
        <v>62643</v>
      </c>
      <c r="G408" s="9"/>
      <c r="H408" s="9"/>
      <c r="I408" s="9"/>
    </row>
    <row r="409" spans="3:9" ht="12.75">
      <c r="C409" s="3">
        <v>40121</v>
      </c>
      <c r="D409" s="2">
        <v>5107.89</v>
      </c>
      <c r="E409" s="2">
        <v>225</v>
      </c>
      <c r="F409" s="2">
        <v>63912</v>
      </c>
      <c r="G409" s="9"/>
      <c r="H409" s="9"/>
      <c r="I409" s="9"/>
    </row>
    <row r="410" spans="3:9" ht="12.75">
      <c r="C410" s="3">
        <v>40122</v>
      </c>
      <c r="D410" s="2">
        <v>5125.64</v>
      </c>
      <c r="E410" s="2">
        <v>239</v>
      </c>
      <c r="F410" s="2">
        <v>64815</v>
      </c>
      <c r="G410" s="9"/>
      <c r="H410" s="9"/>
      <c r="I410" s="9"/>
    </row>
    <row r="411" spans="3:9" ht="12.75">
      <c r="C411" s="3">
        <v>40123</v>
      </c>
      <c r="D411" s="2">
        <v>5142.72</v>
      </c>
      <c r="E411" s="2">
        <v>233.5</v>
      </c>
      <c r="F411" s="2">
        <v>64466</v>
      </c>
      <c r="G411" s="9"/>
      <c r="H411" s="9"/>
      <c r="I411" s="9"/>
    </row>
    <row r="412" spans="3:9" ht="12.75">
      <c r="C412" s="3">
        <v>40126</v>
      </c>
      <c r="D412" s="2">
        <v>5235.18</v>
      </c>
      <c r="E412" s="2">
        <v>231</v>
      </c>
      <c r="F412" s="2">
        <v>66214</v>
      </c>
      <c r="G412" s="9"/>
      <c r="H412" s="9"/>
      <c r="I412" s="9"/>
    </row>
    <row r="413" spans="3:9" ht="12.75">
      <c r="C413" s="3">
        <v>40127</v>
      </c>
      <c r="D413" s="2">
        <v>5230.55</v>
      </c>
      <c r="E413" s="2">
        <v>235</v>
      </c>
      <c r="F413" s="2">
        <v>66303</v>
      </c>
      <c r="G413" s="9"/>
      <c r="H413" s="9"/>
      <c r="I413" s="9"/>
    </row>
    <row r="414" spans="3:9" ht="12.75">
      <c r="C414" s="3">
        <v>40128</v>
      </c>
      <c r="D414" s="2">
        <v>5266.75</v>
      </c>
      <c r="E414" s="2">
        <v>246</v>
      </c>
      <c r="F414" s="2">
        <v>66431</v>
      </c>
      <c r="G414" s="9"/>
      <c r="H414" s="9"/>
      <c r="I414" s="9"/>
    </row>
    <row r="415" spans="3:9" ht="12.75">
      <c r="C415" s="3">
        <v>40129</v>
      </c>
      <c r="D415" s="2">
        <v>5276.5</v>
      </c>
      <c r="E415" s="2">
        <v>243.5</v>
      </c>
      <c r="F415" s="2">
        <v>64447</v>
      </c>
      <c r="G415" s="9"/>
      <c r="H415" s="9"/>
      <c r="I415" s="9"/>
    </row>
    <row r="416" spans="3:9" ht="12.75">
      <c r="C416" s="3">
        <v>40130</v>
      </c>
      <c r="D416" s="2">
        <v>5296.38</v>
      </c>
      <c r="E416" s="2">
        <v>240</v>
      </c>
      <c r="F416" s="2">
        <v>65325</v>
      </c>
      <c r="G416" s="9"/>
      <c r="H416" s="9"/>
      <c r="I416" s="9"/>
    </row>
    <row r="417" spans="3:9" ht="12.75">
      <c r="C417" s="3">
        <v>40133</v>
      </c>
      <c r="D417" s="2">
        <v>5382.67</v>
      </c>
      <c r="E417" s="2">
        <v>239</v>
      </c>
      <c r="F417" s="2">
        <v>66627</v>
      </c>
      <c r="G417" s="9"/>
      <c r="H417" s="9"/>
      <c r="I417" s="9"/>
    </row>
    <row r="418" spans="3:9" ht="12.75">
      <c r="C418" s="3">
        <v>40134</v>
      </c>
      <c r="D418" s="2">
        <v>5345.93</v>
      </c>
      <c r="E418" s="2">
        <v>236.25</v>
      </c>
      <c r="F418" s="2">
        <v>67405</v>
      </c>
      <c r="G418" s="9"/>
      <c r="H418" s="9"/>
      <c r="I418" s="9"/>
    </row>
    <row r="419" spans="3:9" ht="12.75">
      <c r="C419" s="3">
        <v>40135</v>
      </c>
      <c r="D419" s="2">
        <v>5342.13</v>
      </c>
      <c r="E419" s="2">
        <v>227</v>
      </c>
      <c r="F419" s="2">
        <v>66515</v>
      </c>
      <c r="G419" s="9"/>
      <c r="H419" s="9"/>
      <c r="I419" s="9"/>
    </row>
    <row r="420" spans="3:9" ht="12.75">
      <c r="C420" s="3">
        <v>40136</v>
      </c>
      <c r="D420" s="2">
        <v>5267.7</v>
      </c>
      <c r="E420" s="2">
        <v>228.5</v>
      </c>
      <c r="F420" s="2">
        <v>66327</v>
      </c>
      <c r="G420" s="9"/>
      <c r="H420" s="9"/>
      <c r="I420" s="9"/>
    </row>
    <row r="421" spans="3:9" ht="12.75">
      <c r="C421" s="3">
        <v>40137</v>
      </c>
      <c r="D421" s="2">
        <v>5251.41</v>
      </c>
      <c r="E421" s="2">
        <v>229.25</v>
      </c>
      <c r="F421" s="2">
        <v>66327</v>
      </c>
      <c r="G421" s="9"/>
      <c r="H421" s="9"/>
      <c r="I421" s="9"/>
    </row>
    <row r="422" spans="3:9" ht="12.75">
      <c r="C422" s="3">
        <v>40140</v>
      </c>
      <c r="D422" s="2">
        <v>5355.5</v>
      </c>
      <c r="E422" s="2">
        <v>229.5</v>
      </c>
      <c r="F422" s="2">
        <v>66809</v>
      </c>
      <c r="G422" s="9"/>
      <c r="H422" s="9"/>
      <c r="I422" s="9"/>
    </row>
    <row r="423" spans="3:9" ht="12.75">
      <c r="C423" s="3">
        <v>40141</v>
      </c>
      <c r="D423" s="2">
        <v>5323.96</v>
      </c>
      <c r="E423" s="2">
        <v>232</v>
      </c>
      <c r="F423" s="2">
        <v>67317</v>
      </c>
      <c r="G423" s="9"/>
      <c r="H423" s="9"/>
      <c r="I423" s="9"/>
    </row>
    <row r="424" spans="3:9" ht="12.75">
      <c r="C424" s="3">
        <v>40142</v>
      </c>
      <c r="D424" s="2">
        <v>5364.81</v>
      </c>
      <c r="E424" s="2">
        <v>221.75</v>
      </c>
      <c r="F424" s="2">
        <v>67917</v>
      </c>
      <c r="G424" s="9"/>
      <c r="H424" s="9"/>
      <c r="I424" s="9"/>
    </row>
    <row r="425" spans="3:9" ht="12.75">
      <c r="C425" s="3">
        <v>40143</v>
      </c>
      <c r="D425" s="2">
        <v>5194.13</v>
      </c>
      <c r="E425" s="2">
        <v>227.5</v>
      </c>
      <c r="F425" s="2">
        <v>66391</v>
      </c>
      <c r="G425" s="9"/>
      <c r="H425" s="9"/>
      <c r="I425" s="9"/>
    </row>
    <row r="426" spans="3:9" ht="12.75">
      <c r="C426" s="3">
        <v>40144</v>
      </c>
      <c r="D426" s="2">
        <v>5245.73</v>
      </c>
      <c r="E426" s="2">
        <v>230.75</v>
      </c>
      <c r="F426" s="2">
        <v>67082</v>
      </c>
      <c r="G426" s="9"/>
      <c r="H426" s="9"/>
      <c r="I426" s="9"/>
    </row>
    <row r="427" spans="3:9" ht="12.75">
      <c r="C427" s="3">
        <v>40147</v>
      </c>
      <c r="D427" s="2">
        <v>5190.68</v>
      </c>
      <c r="E427" s="2">
        <v>227.75</v>
      </c>
      <c r="F427" s="2">
        <v>67044</v>
      </c>
      <c r="G427" s="9"/>
      <c r="H427" s="9"/>
      <c r="I427" s="9"/>
    </row>
    <row r="428" spans="3:9" ht="12.75">
      <c r="C428" s="3">
        <v>40148</v>
      </c>
      <c r="D428" s="2">
        <v>5312.17</v>
      </c>
      <c r="E428" s="2">
        <v>221</v>
      </c>
      <c r="F428" s="2">
        <v>68408</v>
      </c>
      <c r="G428" s="9"/>
      <c r="H428" s="9"/>
      <c r="I428" s="9"/>
    </row>
    <row r="429" spans="3:9" ht="12.75">
      <c r="C429" s="3">
        <v>40149</v>
      </c>
      <c r="D429" s="2">
        <v>5327.39</v>
      </c>
      <c r="E429" s="2">
        <v>227.25</v>
      </c>
      <c r="F429" s="2">
        <v>68614</v>
      </c>
      <c r="G429" s="9"/>
      <c r="H429" s="9"/>
      <c r="I429" s="9"/>
    </row>
    <row r="430" spans="3:9" ht="12.75">
      <c r="C430" s="3">
        <v>40150</v>
      </c>
      <c r="D430" s="2">
        <v>5313</v>
      </c>
      <c r="E430" s="2">
        <v>224.75</v>
      </c>
      <c r="F430" s="2">
        <v>68314</v>
      </c>
      <c r="G430" s="9"/>
      <c r="H430" s="9"/>
      <c r="I430" s="9"/>
    </row>
    <row r="431" spans="3:9" ht="12.75">
      <c r="C431" s="3">
        <v>40151</v>
      </c>
      <c r="D431" s="2">
        <v>5322.36</v>
      </c>
      <c r="E431" s="2">
        <v>235</v>
      </c>
      <c r="F431" s="2">
        <v>67603</v>
      </c>
      <c r="G431" s="9"/>
      <c r="H431" s="9"/>
      <c r="I431" s="9"/>
    </row>
    <row r="432" spans="3:9" ht="12.75">
      <c r="C432" s="3">
        <v>40154</v>
      </c>
      <c r="D432" s="2">
        <v>5310.66</v>
      </c>
      <c r="E432" s="2">
        <v>236.75</v>
      </c>
      <c r="F432" s="2">
        <v>68512</v>
      </c>
      <c r="G432" s="9"/>
      <c r="H432" s="9"/>
      <c r="I432" s="9"/>
    </row>
    <row r="433" spans="3:9" ht="12.75">
      <c r="C433" s="3">
        <v>40155</v>
      </c>
      <c r="D433" s="2">
        <v>5223.13</v>
      </c>
      <c r="E433" s="2">
        <v>243</v>
      </c>
      <c r="F433" s="2">
        <v>67728</v>
      </c>
      <c r="G433" s="9"/>
      <c r="H433" s="9"/>
      <c r="I433" s="9"/>
    </row>
    <row r="434" spans="3:9" ht="12.75">
      <c r="C434" s="3">
        <v>40156</v>
      </c>
      <c r="D434" s="2">
        <v>5203.89</v>
      </c>
      <c r="E434" s="2">
        <v>248</v>
      </c>
      <c r="F434" s="2">
        <v>68011</v>
      </c>
      <c r="G434" s="9"/>
      <c r="H434" s="9"/>
      <c r="I434" s="9"/>
    </row>
    <row r="435" spans="3:9" ht="12.75">
      <c r="C435" s="3">
        <v>40157</v>
      </c>
      <c r="D435" s="2">
        <v>5244.37</v>
      </c>
      <c r="E435" s="2">
        <v>236.25</v>
      </c>
      <c r="F435" s="2">
        <v>68728</v>
      </c>
      <c r="G435" s="9"/>
      <c r="H435" s="9"/>
      <c r="I435" s="9"/>
    </row>
    <row r="436" spans="3:9" ht="12.75">
      <c r="C436" s="3">
        <v>40158</v>
      </c>
      <c r="D436" s="2">
        <v>5261.57</v>
      </c>
      <c r="E436" s="2">
        <v>247</v>
      </c>
      <c r="F436" s="2">
        <v>69267</v>
      </c>
      <c r="G436" s="9"/>
      <c r="H436" s="9"/>
      <c r="I436" s="9"/>
    </row>
    <row r="437" spans="3:9" ht="12.75">
      <c r="C437" s="3">
        <v>40161</v>
      </c>
      <c r="D437" s="2">
        <v>5315.34</v>
      </c>
      <c r="E437" s="2">
        <v>246.25</v>
      </c>
      <c r="F437" s="2">
        <v>69349</v>
      </c>
      <c r="G437" s="9"/>
      <c r="H437" s="9"/>
      <c r="I437" s="9"/>
    </row>
    <row r="438" spans="3:9" ht="12.75">
      <c r="C438" s="3">
        <v>40162</v>
      </c>
      <c r="D438" s="2">
        <v>5285.77</v>
      </c>
      <c r="E438" s="2">
        <v>244</v>
      </c>
      <c r="F438" s="2">
        <v>69310</v>
      </c>
      <c r="G438" s="9"/>
      <c r="H438" s="9"/>
      <c r="I438" s="9"/>
    </row>
    <row r="439" spans="3:9" ht="12.75">
      <c r="C439" s="3">
        <v>40163</v>
      </c>
      <c r="D439" s="2">
        <v>5320.26</v>
      </c>
      <c r="E439" s="2">
        <v>240</v>
      </c>
      <c r="F439" s="2">
        <v>68622</v>
      </c>
      <c r="G439" s="9"/>
      <c r="H439" s="9"/>
      <c r="I439" s="9"/>
    </row>
    <row r="440" spans="3:9" ht="12.75">
      <c r="C440" s="3">
        <v>40164</v>
      </c>
      <c r="D440" s="2">
        <v>5217.61</v>
      </c>
      <c r="E440" s="2">
        <v>241.25</v>
      </c>
      <c r="F440" s="2">
        <v>67067</v>
      </c>
      <c r="G440" s="9"/>
      <c r="H440" s="9"/>
      <c r="I440" s="9"/>
    </row>
    <row r="441" spans="3:9" ht="12.75">
      <c r="C441" s="3">
        <v>40165</v>
      </c>
      <c r="D441" s="2">
        <v>5196.81</v>
      </c>
      <c r="E441" s="2">
        <v>235</v>
      </c>
      <c r="F441" s="2">
        <v>66794</v>
      </c>
      <c r="G441" s="9"/>
      <c r="H441" s="9"/>
      <c r="I441" s="9"/>
    </row>
    <row r="442" spans="3:9" ht="12.75">
      <c r="C442" s="3">
        <v>40168</v>
      </c>
      <c r="D442" s="2">
        <v>5293.99</v>
      </c>
      <c r="E442" s="2">
        <v>250</v>
      </c>
      <c r="F442" s="2">
        <v>65925</v>
      </c>
      <c r="G442" s="9"/>
      <c r="H442" s="9"/>
      <c r="I442" s="9"/>
    </row>
    <row r="443" spans="3:9" ht="12.75">
      <c r="C443" s="3">
        <v>40169</v>
      </c>
      <c r="D443" s="2">
        <v>5328.66</v>
      </c>
      <c r="E443" s="2">
        <v>240.75</v>
      </c>
      <c r="F443" s="2">
        <v>67417</v>
      </c>
      <c r="G443" s="9"/>
      <c r="H443" s="9"/>
      <c r="I443" s="9"/>
    </row>
    <row r="444" spans="3:9" ht="12.75">
      <c r="C444" s="3">
        <v>40170</v>
      </c>
      <c r="D444" s="2">
        <v>5372.38</v>
      </c>
      <c r="E444" s="2">
        <v>245.5</v>
      </c>
      <c r="F444" s="2">
        <v>67588</v>
      </c>
      <c r="G444" s="9"/>
      <c r="H444" s="9"/>
      <c r="I444" s="9"/>
    </row>
    <row r="445" spans="3:9" ht="12.75">
      <c r="C445" s="3">
        <v>40171</v>
      </c>
      <c r="D445" s="2">
        <v>5402.41</v>
      </c>
      <c r="E445" s="2">
        <v>248.75</v>
      </c>
      <c r="F445" s="2">
        <v>67588</v>
      </c>
      <c r="G445" s="9"/>
      <c r="H445" s="9"/>
      <c r="I445" s="9"/>
    </row>
    <row r="446" spans="3:9" ht="12.75">
      <c r="C446" s="3">
        <v>40172</v>
      </c>
      <c r="D446" s="2">
        <v>5402.41</v>
      </c>
      <c r="E446" s="2">
        <v>249.75</v>
      </c>
      <c r="F446" s="2">
        <v>67588</v>
      </c>
      <c r="G446" s="9"/>
      <c r="H446" s="9"/>
      <c r="I446" s="9"/>
    </row>
    <row r="447" spans="3:9" ht="12.75">
      <c r="C447" s="3">
        <v>40175</v>
      </c>
      <c r="D447" s="2">
        <v>5402.41</v>
      </c>
      <c r="E447" s="2">
        <v>248.75</v>
      </c>
      <c r="F447" s="2">
        <v>67901</v>
      </c>
      <c r="G447" s="9"/>
      <c r="H447" s="9"/>
      <c r="I447" s="9"/>
    </row>
    <row r="448" spans="3:9" ht="12.75">
      <c r="C448" s="3">
        <v>40176</v>
      </c>
      <c r="D448" s="2">
        <v>5437.61</v>
      </c>
      <c r="E448" s="2">
        <v>261.75</v>
      </c>
      <c r="F448" s="2">
        <v>68296</v>
      </c>
      <c r="G448" s="9"/>
      <c r="H448" s="9"/>
      <c r="I448" s="9"/>
    </row>
    <row r="449" spans="3:9" ht="12.75">
      <c r="C449" s="3">
        <v>40177</v>
      </c>
      <c r="D449" s="2">
        <v>5397.86</v>
      </c>
      <c r="E449" s="2">
        <v>270.5</v>
      </c>
      <c r="F449" s="2">
        <v>68588</v>
      </c>
      <c r="G449" s="9"/>
      <c r="H449" s="9"/>
      <c r="I449" s="9"/>
    </row>
    <row r="450" spans="3:9" ht="12.75">
      <c r="C450" s="3">
        <v>40178</v>
      </c>
      <c r="D450" s="2">
        <v>5412.88</v>
      </c>
      <c r="E450" s="2">
        <v>266</v>
      </c>
      <c r="F450" s="2">
        <v>68588</v>
      </c>
      <c r="G450" s="9"/>
      <c r="H450" s="9"/>
      <c r="I450" s="9"/>
    </row>
    <row r="451" spans="3:9" ht="12.75">
      <c r="C451" s="3">
        <v>40179</v>
      </c>
      <c r="D451" s="2">
        <v>5412.88</v>
      </c>
      <c r="E451" s="2">
        <v>258.25</v>
      </c>
      <c r="F451" s="2">
        <v>68588</v>
      </c>
      <c r="G451" s="9"/>
      <c r="H451" s="9"/>
      <c r="I451" s="9"/>
    </row>
    <row r="452" spans="3:9" ht="12.75">
      <c r="C452" s="3">
        <v>40182</v>
      </c>
      <c r="D452" s="2">
        <v>5500.34</v>
      </c>
      <c r="E452" s="2">
        <v>259.75</v>
      </c>
      <c r="F452" s="2">
        <v>70045</v>
      </c>
      <c r="G452" s="9"/>
      <c r="H452" s="9"/>
      <c r="I452" s="9"/>
    </row>
    <row r="453" spans="3:9" ht="12.75">
      <c r="C453" s="3">
        <v>40183</v>
      </c>
      <c r="D453" s="2">
        <v>5522.5</v>
      </c>
      <c r="E453" s="2">
        <v>263.5</v>
      </c>
      <c r="F453" s="2">
        <v>70239</v>
      </c>
      <c r="G453" s="9"/>
      <c r="H453" s="9"/>
      <c r="I453" s="9"/>
    </row>
    <row r="454" spans="3:9" ht="12.75">
      <c r="C454" s="3">
        <v>40184</v>
      </c>
      <c r="D454" s="2">
        <v>5530.04</v>
      </c>
      <c r="E454" s="2">
        <v>264.5</v>
      </c>
      <c r="F454" s="2">
        <v>70729</v>
      </c>
      <c r="G454" s="9"/>
      <c r="H454" s="9"/>
      <c r="I454" s="9"/>
    </row>
    <row r="455" spans="3:9" ht="12.75">
      <c r="C455" s="3">
        <v>40185</v>
      </c>
      <c r="D455" s="2">
        <v>5526.72</v>
      </c>
      <c r="E455" s="2">
        <v>267.75</v>
      </c>
      <c r="F455" s="2">
        <v>70451</v>
      </c>
      <c r="G455" s="9"/>
      <c r="H455" s="9"/>
      <c r="I455" s="9"/>
    </row>
    <row r="456" spans="3:9" ht="12.75">
      <c r="C456" s="3">
        <v>40186</v>
      </c>
      <c r="D456" s="2">
        <v>5534.24</v>
      </c>
      <c r="E456" s="2">
        <v>270.5</v>
      </c>
      <c r="F456" s="2">
        <v>70262</v>
      </c>
      <c r="G456" s="9"/>
      <c r="H456" s="9"/>
      <c r="I456" s="9"/>
    </row>
    <row r="457" spans="3:9" ht="12.75">
      <c r="C457" s="3">
        <v>40189</v>
      </c>
      <c r="D457" s="2">
        <v>5538.07</v>
      </c>
      <c r="E457" s="2">
        <v>275.5</v>
      </c>
      <c r="F457" s="2">
        <v>70433</v>
      </c>
      <c r="G457" s="9"/>
      <c r="H457" s="9"/>
      <c r="I457" s="9"/>
    </row>
    <row r="458" spans="3:9" ht="12.75">
      <c r="C458" s="3">
        <v>40190</v>
      </c>
      <c r="D458" s="2">
        <v>5498.71</v>
      </c>
      <c r="E458" s="2">
        <v>278.25</v>
      </c>
      <c r="F458" s="2">
        <v>70075</v>
      </c>
      <c r="G458" s="9"/>
      <c r="H458" s="9"/>
      <c r="I458" s="9"/>
    </row>
    <row r="459" spans="3:9" ht="12.75">
      <c r="C459" s="3">
        <v>40191</v>
      </c>
      <c r="D459" s="2">
        <v>5473.48</v>
      </c>
      <c r="E459" s="2">
        <v>285.75</v>
      </c>
      <c r="F459" s="2">
        <v>70385</v>
      </c>
      <c r="G459" s="9"/>
      <c r="H459" s="9"/>
      <c r="I459" s="9"/>
    </row>
    <row r="460" spans="3:9" ht="12.75">
      <c r="C460" s="3">
        <v>40192</v>
      </c>
      <c r="D460" s="2">
        <v>5498.2</v>
      </c>
      <c r="E460" s="2">
        <v>281.5</v>
      </c>
      <c r="F460" s="2">
        <v>69801</v>
      </c>
      <c r="G460" s="9"/>
      <c r="H460" s="9"/>
      <c r="I460" s="9"/>
    </row>
    <row r="461" spans="3:9" ht="12.75">
      <c r="C461" s="3">
        <v>40193</v>
      </c>
      <c r="D461" s="2">
        <v>5455.37</v>
      </c>
      <c r="E461" s="2">
        <v>285</v>
      </c>
      <c r="F461" s="2">
        <v>68978</v>
      </c>
      <c r="G461" s="9"/>
      <c r="H461" s="9"/>
      <c r="I461" s="9"/>
    </row>
    <row r="462" spans="3:9" ht="12.75">
      <c r="C462" s="3">
        <v>40196</v>
      </c>
      <c r="D462" s="2">
        <v>5494.39</v>
      </c>
      <c r="E462" s="2">
        <v>284.75</v>
      </c>
      <c r="F462" s="2">
        <v>69400</v>
      </c>
      <c r="G462" s="9"/>
      <c r="H462" s="9"/>
      <c r="I462" s="9"/>
    </row>
    <row r="463" spans="3:9" ht="12.75">
      <c r="C463" s="3">
        <v>40197</v>
      </c>
      <c r="D463" s="2">
        <v>5513.14</v>
      </c>
      <c r="E463" s="2">
        <v>273.75</v>
      </c>
      <c r="F463" s="2">
        <v>69908</v>
      </c>
      <c r="G463" s="9"/>
      <c r="H463" s="9"/>
      <c r="I463" s="9"/>
    </row>
    <row r="464" spans="3:9" ht="12.75">
      <c r="C464" s="3">
        <v>40198</v>
      </c>
      <c r="D464" s="2">
        <v>5420.8</v>
      </c>
      <c r="E464" s="2">
        <v>271.25</v>
      </c>
      <c r="F464" s="2">
        <v>68200</v>
      </c>
      <c r="G464" s="9"/>
      <c r="H464" s="9"/>
      <c r="I464" s="9"/>
    </row>
    <row r="465" spans="3:9" ht="12.75">
      <c r="C465" s="3">
        <v>40199</v>
      </c>
      <c r="D465" s="2">
        <v>5335.1</v>
      </c>
      <c r="E465" s="2">
        <v>268</v>
      </c>
      <c r="F465" s="2">
        <v>66270</v>
      </c>
      <c r="G465" s="9"/>
      <c r="H465" s="9"/>
      <c r="I465" s="9"/>
    </row>
    <row r="466" spans="3:9" ht="12.75">
      <c r="C466" s="3">
        <v>40200</v>
      </c>
      <c r="D466" s="2">
        <v>5302.99</v>
      </c>
      <c r="E466" s="2">
        <v>264.75</v>
      </c>
      <c r="F466" s="2">
        <v>66220</v>
      </c>
      <c r="G466" s="9"/>
      <c r="H466" s="9"/>
      <c r="I466" s="9"/>
    </row>
    <row r="467" spans="3:9" ht="12.75">
      <c r="C467" s="3">
        <v>40203</v>
      </c>
      <c r="D467" s="2">
        <v>5260.31</v>
      </c>
      <c r="E467" s="2">
        <v>262.5</v>
      </c>
      <c r="F467" s="2">
        <v>66220</v>
      </c>
      <c r="G467" s="9"/>
      <c r="H467" s="9"/>
      <c r="I467" s="9"/>
    </row>
    <row r="468" spans="3:9" ht="12.75">
      <c r="C468" s="3">
        <v>40204</v>
      </c>
      <c r="D468" s="2">
        <v>5276.85</v>
      </c>
      <c r="E468" s="2">
        <v>256.5</v>
      </c>
      <c r="F468" s="2">
        <v>65523</v>
      </c>
      <c r="G468" s="9"/>
      <c r="H468" s="9"/>
      <c r="I468" s="9"/>
    </row>
    <row r="469" spans="3:9" ht="12.75">
      <c r="C469" s="3">
        <v>40205</v>
      </c>
      <c r="D469" s="2">
        <v>5217.47</v>
      </c>
      <c r="E469" s="2">
        <v>258</v>
      </c>
      <c r="F469" s="2">
        <v>65069</v>
      </c>
      <c r="G469" s="9"/>
      <c r="H469" s="9"/>
      <c r="I469" s="9"/>
    </row>
    <row r="470" spans="3:9" ht="12.75">
      <c r="C470" s="3">
        <v>40206</v>
      </c>
      <c r="D470" s="2">
        <v>5145.74</v>
      </c>
      <c r="E470" s="2">
        <v>257.25</v>
      </c>
      <c r="F470" s="2">
        <v>65587</v>
      </c>
      <c r="G470" s="9"/>
      <c r="H470" s="9"/>
      <c r="I470" s="9"/>
    </row>
    <row r="471" spans="3:9" ht="12.75">
      <c r="C471" s="3">
        <v>40207</v>
      </c>
      <c r="D471" s="2">
        <v>5188.52</v>
      </c>
      <c r="E471" s="2">
        <v>266.75</v>
      </c>
      <c r="F471" s="2">
        <v>65401</v>
      </c>
      <c r="G471" s="9"/>
      <c r="H471" s="9"/>
      <c r="I471" s="9"/>
    </row>
    <row r="472" spans="3:9" ht="12.75">
      <c r="C472" s="3">
        <v>40210</v>
      </c>
      <c r="D472" s="2">
        <v>5247.41</v>
      </c>
      <c r="E472" s="2">
        <v>265.5</v>
      </c>
      <c r="F472" s="2">
        <v>66571</v>
      </c>
      <c r="G472" s="9"/>
      <c r="H472" s="9"/>
      <c r="I472" s="9"/>
    </row>
    <row r="473" spans="3:9" ht="12.75">
      <c r="C473" s="3">
        <v>40211</v>
      </c>
      <c r="D473" s="2">
        <v>5283.31</v>
      </c>
      <c r="E473" s="2">
        <v>268.75</v>
      </c>
      <c r="F473" s="2">
        <v>67163</v>
      </c>
      <c r="G473" s="9"/>
      <c r="H473" s="9"/>
      <c r="I473" s="9"/>
    </row>
    <row r="474" spans="3:9" ht="12.75">
      <c r="C474" s="3">
        <v>40212</v>
      </c>
      <c r="D474" s="2">
        <v>5253.15</v>
      </c>
      <c r="E474" s="2">
        <v>259.75</v>
      </c>
      <c r="F474" s="2">
        <v>67108</v>
      </c>
      <c r="G474" s="9"/>
      <c r="H474" s="9"/>
      <c r="I474" s="9"/>
    </row>
    <row r="475" spans="3:9" ht="12.75">
      <c r="C475" s="3">
        <v>40213</v>
      </c>
      <c r="D475" s="2">
        <v>5139.31</v>
      </c>
      <c r="E475" s="2">
        <v>257.5</v>
      </c>
      <c r="F475" s="2">
        <v>63934</v>
      </c>
      <c r="G475" s="9"/>
      <c r="H475" s="9"/>
      <c r="I475" s="9"/>
    </row>
    <row r="476" spans="3:9" ht="12.75">
      <c r="C476" s="3">
        <v>40214</v>
      </c>
      <c r="D476" s="2">
        <v>5060.92</v>
      </c>
      <c r="E476" s="2">
        <v>265.25</v>
      </c>
      <c r="F476" s="2">
        <v>62762</v>
      </c>
      <c r="G476" s="9"/>
      <c r="H476" s="9"/>
      <c r="I476" s="9"/>
    </row>
    <row r="477" spans="3:9" ht="12.75">
      <c r="C477" s="3">
        <v>40217</v>
      </c>
      <c r="D477" s="2">
        <v>5092.33</v>
      </c>
      <c r="E477" s="2">
        <v>272</v>
      </c>
      <c r="F477" s="2">
        <v>63153</v>
      </c>
      <c r="G477" s="9"/>
      <c r="H477" s="9"/>
      <c r="I477" s="9"/>
    </row>
    <row r="478" spans="3:9" ht="12.75">
      <c r="C478" s="3">
        <v>40218</v>
      </c>
      <c r="D478" s="2">
        <v>5111.84</v>
      </c>
      <c r="E478" s="2">
        <v>274.5</v>
      </c>
      <c r="F478" s="2">
        <v>64718</v>
      </c>
      <c r="G478" s="9"/>
      <c r="H478" s="9"/>
      <c r="I478" s="9"/>
    </row>
    <row r="479" spans="3:9" ht="12.75">
      <c r="C479" s="3">
        <v>40219</v>
      </c>
      <c r="D479" s="2">
        <v>5131.99</v>
      </c>
      <c r="E479" s="2">
        <v>263</v>
      </c>
      <c r="F479" s="2">
        <v>65051</v>
      </c>
      <c r="G479" s="9"/>
      <c r="H479" s="9"/>
      <c r="I479" s="9"/>
    </row>
    <row r="480" spans="3:9" ht="12.75">
      <c r="C480" s="3">
        <v>40220</v>
      </c>
      <c r="D480" s="2">
        <v>5161.48</v>
      </c>
      <c r="E480" s="2">
        <v>267.5</v>
      </c>
      <c r="F480" s="2">
        <v>66128</v>
      </c>
      <c r="G480" s="9"/>
      <c r="H480" s="9"/>
      <c r="I480" s="9"/>
    </row>
    <row r="481" spans="3:9" ht="12.75">
      <c r="C481" s="3">
        <v>40221</v>
      </c>
      <c r="D481" s="2">
        <v>5142.45</v>
      </c>
      <c r="E481" s="2">
        <v>264</v>
      </c>
      <c r="F481" s="2">
        <v>65854</v>
      </c>
      <c r="G481" s="9"/>
      <c r="H481" s="9"/>
      <c r="I481" s="9"/>
    </row>
    <row r="482" spans="3:9" ht="12.75">
      <c r="C482" s="3">
        <v>40224</v>
      </c>
      <c r="D482" s="2">
        <v>5167.47</v>
      </c>
      <c r="E482" s="2">
        <v>270</v>
      </c>
      <c r="F482" s="2">
        <v>65854</v>
      </c>
      <c r="G482" s="9"/>
      <c r="H482" s="9"/>
      <c r="I482" s="9"/>
    </row>
    <row r="483" spans="3:9" ht="12.75">
      <c r="C483" s="3">
        <v>40225</v>
      </c>
      <c r="D483" s="2">
        <v>5244.06</v>
      </c>
      <c r="E483" s="2">
        <v>264.25</v>
      </c>
      <c r="F483" s="2">
        <v>65854</v>
      </c>
      <c r="G483" s="9"/>
      <c r="H483" s="9"/>
      <c r="I483" s="9"/>
    </row>
    <row r="484" spans="3:9" ht="12.75">
      <c r="C484" s="3">
        <v>40226</v>
      </c>
      <c r="D484" s="2">
        <v>5276.64</v>
      </c>
      <c r="E484" s="2">
        <v>265.5</v>
      </c>
      <c r="F484" s="2">
        <v>67284</v>
      </c>
      <c r="G484" s="9"/>
      <c r="H484" s="9"/>
      <c r="I484" s="9"/>
    </row>
    <row r="485" spans="3:9" ht="12.75">
      <c r="C485" s="3">
        <v>40227</v>
      </c>
      <c r="D485" s="2">
        <v>5325.09</v>
      </c>
      <c r="E485" s="2">
        <v>270</v>
      </c>
      <c r="F485" s="2">
        <v>67836</v>
      </c>
      <c r="G485" s="9"/>
      <c r="H485" s="9"/>
      <c r="I485" s="9"/>
    </row>
    <row r="486" spans="3:9" ht="12.75">
      <c r="C486" s="3">
        <v>40228</v>
      </c>
      <c r="D486" s="2">
        <v>5358.17</v>
      </c>
      <c r="E486" s="2">
        <v>270</v>
      </c>
      <c r="F486" s="2">
        <v>67597</v>
      </c>
      <c r="G486" s="9"/>
      <c r="H486" s="9"/>
      <c r="I486" s="9"/>
    </row>
    <row r="487" spans="3:9" ht="12.75">
      <c r="C487" s="3">
        <v>40231</v>
      </c>
      <c r="D487" s="2">
        <v>5352.07</v>
      </c>
      <c r="E487" s="2">
        <v>277</v>
      </c>
      <c r="F487" s="2">
        <v>67184</v>
      </c>
      <c r="G487" s="9"/>
      <c r="H487" s="9"/>
      <c r="I487" s="9"/>
    </row>
    <row r="488" spans="3:9" ht="12.75">
      <c r="C488" s="3">
        <v>40232</v>
      </c>
      <c r="D488" s="2">
        <v>5315.09</v>
      </c>
      <c r="E488" s="2">
        <v>274</v>
      </c>
      <c r="F488" s="2">
        <v>66108</v>
      </c>
      <c r="G488" s="9"/>
      <c r="H488" s="9"/>
      <c r="I488" s="9"/>
    </row>
    <row r="489" spans="3:9" ht="12.75">
      <c r="C489" s="3">
        <v>40233</v>
      </c>
      <c r="D489" s="2">
        <v>5342.92</v>
      </c>
      <c r="E489" s="2">
        <v>262.5</v>
      </c>
      <c r="F489" s="2">
        <v>65794</v>
      </c>
      <c r="G489" s="9"/>
      <c r="H489" s="9"/>
      <c r="I489" s="9"/>
    </row>
    <row r="490" spans="3:9" ht="12.75">
      <c r="C490" s="3">
        <v>40234</v>
      </c>
      <c r="D490" s="2">
        <v>5278.22</v>
      </c>
      <c r="E490" s="2">
        <v>266</v>
      </c>
      <c r="F490" s="2">
        <v>66121</v>
      </c>
      <c r="G490" s="9"/>
      <c r="H490" s="9"/>
      <c r="I490" s="9"/>
    </row>
    <row r="491" spans="3:9" ht="12.75">
      <c r="C491" s="3">
        <v>40235</v>
      </c>
      <c r="D491" s="2">
        <v>5354.52</v>
      </c>
      <c r="E491" s="2">
        <v>261.5</v>
      </c>
      <c r="F491" s="2">
        <v>66503</v>
      </c>
      <c r="G491" s="9"/>
      <c r="H491" s="9"/>
      <c r="I491" s="9"/>
    </row>
    <row r="492" spans="3:9" ht="12.75">
      <c r="C492" s="3">
        <v>40238</v>
      </c>
      <c r="D492" s="2">
        <v>5405.94</v>
      </c>
      <c r="E492" s="2">
        <v>262.75</v>
      </c>
      <c r="F492" s="2">
        <v>67227</v>
      </c>
      <c r="G492" s="9"/>
      <c r="H492" s="9"/>
      <c r="I492" s="9"/>
    </row>
    <row r="493" spans="3:9" ht="12.75">
      <c r="C493" s="3">
        <v>40239</v>
      </c>
      <c r="D493" s="2">
        <v>5484.06</v>
      </c>
      <c r="E493" s="2">
        <v>254.25</v>
      </c>
      <c r="F493" s="2">
        <v>67779</v>
      </c>
      <c r="G493" s="9"/>
      <c r="H493" s="9"/>
      <c r="I493" s="9"/>
    </row>
    <row r="494" spans="3:9" ht="12.75">
      <c r="C494" s="3">
        <v>40240</v>
      </c>
      <c r="D494" s="2">
        <v>5533.21</v>
      </c>
      <c r="E494" s="2">
        <v>253</v>
      </c>
      <c r="F494" s="2">
        <v>67641</v>
      </c>
      <c r="G494" s="9"/>
      <c r="H494" s="9"/>
      <c r="I494" s="9"/>
    </row>
    <row r="495" spans="3:9" ht="12.75">
      <c r="C495" s="3">
        <v>40241</v>
      </c>
      <c r="D495" s="2">
        <v>5527.16</v>
      </c>
      <c r="E495" s="2">
        <v>253.5</v>
      </c>
      <c r="F495" s="2">
        <v>67814</v>
      </c>
      <c r="G495" s="9"/>
      <c r="H495" s="9"/>
      <c r="I495" s="9"/>
    </row>
    <row r="496" spans="3:9" ht="12.75">
      <c r="C496" s="3">
        <v>40242</v>
      </c>
      <c r="D496" s="2">
        <v>5599.76</v>
      </c>
      <c r="E496" s="2">
        <v>244</v>
      </c>
      <c r="F496" s="2">
        <v>68846</v>
      </c>
      <c r="G496" s="9"/>
      <c r="H496" s="9"/>
      <c r="I496" s="9"/>
    </row>
    <row r="497" spans="3:9" ht="12.75">
      <c r="C497" s="3">
        <v>40245</v>
      </c>
      <c r="D497" s="2">
        <v>5606.72</v>
      </c>
      <c r="E497" s="2">
        <v>255</v>
      </c>
      <c r="F497" s="2">
        <v>68575</v>
      </c>
      <c r="G497" s="9"/>
      <c r="H497" s="9"/>
      <c r="I497" s="9"/>
    </row>
    <row r="498" spans="3:9" ht="12.75">
      <c r="C498" s="3">
        <v>40246</v>
      </c>
      <c r="D498" s="2">
        <v>5602.3</v>
      </c>
      <c r="E498" s="2">
        <v>241</v>
      </c>
      <c r="F498" s="2">
        <v>69576</v>
      </c>
      <c r="G498" s="9"/>
      <c r="H498" s="9"/>
      <c r="I498" s="9"/>
    </row>
    <row r="499" spans="3:9" ht="12.75">
      <c r="C499" s="3">
        <v>40247</v>
      </c>
      <c r="D499" s="2">
        <v>5640.57</v>
      </c>
      <c r="E499" s="2">
        <v>242</v>
      </c>
      <c r="F499" s="2">
        <v>69979</v>
      </c>
      <c r="G499" s="9"/>
      <c r="H499" s="9"/>
      <c r="I499" s="9"/>
    </row>
    <row r="500" spans="3:9" ht="12.75">
      <c r="C500" s="3">
        <v>40248</v>
      </c>
      <c r="D500" s="2">
        <v>5617.26</v>
      </c>
      <c r="E500" s="2">
        <v>234</v>
      </c>
      <c r="F500" s="2">
        <v>69884</v>
      </c>
      <c r="G500" s="9"/>
      <c r="H500" s="9"/>
      <c r="I500" s="9"/>
    </row>
    <row r="501" spans="3:9" ht="12.75">
      <c r="C501" s="3">
        <v>40249</v>
      </c>
      <c r="D501" s="2">
        <v>5625.65</v>
      </c>
      <c r="E501" s="2">
        <v>252.25</v>
      </c>
      <c r="F501" s="2">
        <v>69341</v>
      </c>
      <c r="G501" s="9"/>
      <c r="H501" s="9"/>
      <c r="I501" s="9"/>
    </row>
    <row r="502" spans="3:9" ht="12.75">
      <c r="C502" s="3">
        <v>40252</v>
      </c>
      <c r="D502" s="2">
        <v>5593.85</v>
      </c>
      <c r="E502" s="2">
        <v>251.5</v>
      </c>
      <c r="F502" s="2">
        <v>69023</v>
      </c>
      <c r="G502" s="9"/>
      <c r="H502" s="9"/>
      <c r="I502" s="9"/>
    </row>
    <row r="503" spans="3:9" ht="12.75">
      <c r="C503" s="3">
        <v>40253</v>
      </c>
      <c r="D503" s="2">
        <v>5620.43</v>
      </c>
      <c r="E503" s="2">
        <v>240</v>
      </c>
      <c r="F503" s="2">
        <v>69942</v>
      </c>
      <c r="G503" s="9"/>
      <c r="H503" s="9"/>
      <c r="I503" s="9"/>
    </row>
    <row r="504" spans="3:9" ht="12.75">
      <c r="C504" s="3">
        <v>40254</v>
      </c>
      <c r="D504" s="2">
        <v>5644.63</v>
      </c>
      <c r="E504" s="2">
        <v>232.5</v>
      </c>
      <c r="F504" s="2">
        <v>69723</v>
      </c>
      <c r="G504" s="9"/>
      <c r="H504" s="9"/>
      <c r="I504" s="9"/>
    </row>
    <row r="505" spans="3:9" ht="12.75">
      <c r="C505" s="3">
        <v>40255</v>
      </c>
      <c r="D505" s="2">
        <v>5642.62</v>
      </c>
      <c r="E505" s="2">
        <v>216.25</v>
      </c>
      <c r="F505" s="2">
        <v>69697</v>
      </c>
      <c r="G505" s="9"/>
      <c r="H505" s="9"/>
      <c r="I505" s="9"/>
    </row>
    <row r="506" spans="3:9" ht="12.75">
      <c r="C506" s="3">
        <v>40256</v>
      </c>
      <c r="D506" s="2">
        <v>5650.12</v>
      </c>
      <c r="E506" s="2">
        <v>212.5</v>
      </c>
      <c r="F506" s="2">
        <v>68828</v>
      </c>
      <c r="G506" s="9"/>
      <c r="H506" s="9"/>
      <c r="I506" s="9"/>
    </row>
    <row r="507" spans="3:9" ht="12.75">
      <c r="C507" s="3">
        <v>40259</v>
      </c>
      <c r="D507" s="2">
        <v>5644.54</v>
      </c>
      <c r="E507" s="2">
        <v>207.5</v>
      </c>
      <c r="F507" s="2">
        <v>69041</v>
      </c>
      <c r="G507" s="9"/>
      <c r="H507" s="9"/>
      <c r="I507" s="9"/>
    </row>
    <row r="508" spans="3:9" ht="12.75">
      <c r="C508" s="3">
        <v>40260</v>
      </c>
      <c r="D508" s="2">
        <v>5673.63</v>
      </c>
      <c r="E508" s="2">
        <v>214.5</v>
      </c>
      <c r="F508" s="2">
        <v>69386</v>
      </c>
      <c r="G508" s="9"/>
      <c r="H508" s="9"/>
      <c r="I508" s="9"/>
    </row>
    <row r="509" spans="3:9" ht="12.75">
      <c r="C509" s="3">
        <v>40261</v>
      </c>
      <c r="D509" s="2">
        <v>5677.88</v>
      </c>
      <c r="E509" s="2">
        <v>217.75</v>
      </c>
      <c r="F509" s="2">
        <v>68913</v>
      </c>
      <c r="G509" s="9"/>
      <c r="H509" s="9"/>
      <c r="I509" s="9"/>
    </row>
    <row r="510" spans="3:9" ht="12.75">
      <c r="C510" s="3">
        <v>40262</v>
      </c>
      <c r="D510" s="2">
        <v>5727.65</v>
      </c>
      <c r="E510" s="2">
        <v>208.75</v>
      </c>
      <c r="F510" s="2">
        <v>68441</v>
      </c>
      <c r="G510" s="9"/>
      <c r="H510" s="9"/>
      <c r="I510" s="9"/>
    </row>
    <row r="511" spans="3:9" ht="12.75">
      <c r="C511" s="3">
        <v>40263</v>
      </c>
      <c r="D511" s="2">
        <v>5703.02</v>
      </c>
      <c r="E511" s="2">
        <v>236.5</v>
      </c>
      <c r="F511" s="2">
        <v>68682</v>
      </c>
      <c r="G511" s="9"/>
      <c r="H511" s="9"/>
      <c r="I511" s="9"/>
    </row>
    <row r="512" spans="3:9" ht="12.75">
      <c r="C512" s="3">
        <v>40266</v>
      </c>
      <c r="D512" s="2">
        <v>5710.66</v>
      </c>
      <c r="E512" s="2">
        <v>232</v>
      </c>
      <c r="F512" s="2">
        <v>69939</v>
      </c>
      <c r="G512" s="9"/>
      <c r="H512" s="9"/>
      <c r="I512" s="9"/>
    </row>
    <row r="513" spans="3:9" ht="12.75">
      <c r="C513" s="3">
        <v>40267</v>
      </c>
      <c r="D513" s="2">
        <v>5672.32</v>
      </c>
      <c r="E513" s="2">
        <v>240</v>
      </c>
      <c r="F513" s="2">
        <v>69959</v>
      </c>
      <c r="G513" s="9"/>
      <c r="H513" s="9"/>
      <c r="I513" s="9"/>
    </row>
    <row r="514" spans="3:9" ht="12.75">
      <c r="C514" s="3">
        <v>40268</v>
      </c>
      <c r="D514" s="2">
        <v>5679.64</v>
      </c>
      <c r="E514" s="2">
        <v>254.25</v>
      </c>
      <c r="F514" s="2">
        <v>70371</v>
      </c>
      <c r="G514" s="9"/>
      <c r="H514" s="9"/>
      <c r="I514" s="9"/>
    </row>
    <row r="515" spans="3:9" ht="12.75">
      <c r="C515" s="3">
        <v>40269</v>
      </c>
      <c r="D515" s="2">
        <v>5744.89</v>
      </c>
      <c r="E515" s="2">
        <v>274</v>
      </c>
      <c r="F515" s="2">
        <v>71136</v>
      </c>
      <c r="G515" s="9"/>
      <c r="H515" s="9"/>
      <c r="I515" s="9"/>
    </row>
    <row r="516" spans="3:9" ht="12.75">
      <c r="C516" s="3">
        <v>40270</v>
      </c>
      <c r="D516" s="2">
        <v>5744.89</v>
      </c>
      <c r="E516" s="2">
        <v>267.75</v>
      </c>
      <c r="F516" s="2">
        <v>71136</v>
      </c>
      <c r="G516" s="9"/>
      <c r="H516" s="9"/>
      <c r="I516" s="9"/>
    </row>
    <row r="517" spans="3:9" ht="12.75">
      <c r="C517" s="3">
        <v>40273</v>
      </c>
      <c r="D517" s="2">
        <v>5744.89</v>
      </c>
      <c r="E517" s="2">
        <v>285.75</v>
      </c>
      <c r="F517" s="2">
        <v>71289</v>
      </c>
      <c r="G517" s="9"/>
      <c r="H517" s="9"/>
      <c r="I517" s="9"/>
    </row>
    <row r="518" spans="3:9" ht="12.75">
      <c r="C518" s="3">
        <v>40274</v>
      </c>
      <c r="D518" s="2">
        <v>5780.35</v>
      </c>
      <c r="E518" s="2">
        <v>295.75</v>
      </c>
      <c r="F518" s="2">
        <v>71095</v>
      </c>
      <c r="G518" s="9"/>
      <c r="H518" s="9"/>
      <c r="I518" s="9"/>
    </row>
    <row r="519" spans="3:9" ht="12.75">
      <c r="C519" s="3">
        <v>40275</v>
      </c>
      <c r="D519" s="2">
        <v>5762.06</v>
      </c>
      <c r="E519" s="2">
        <v>306.5</v>
      </c>
      <c r="F519" s="2">
        <v>70792</v>
      </c>
      <c r="G519" s="9"/>
      <c r="H519" s="9"/>
      <c r="I519" s="9"/>
    </row>
    <row r="520" spans="3:9" ht="12.75">
      <c r="C520" s="3">
        <v>40276</v>
      </c>
      <c r="D520" s="2">
        <v>5712.7</v>
      </c>
      <c r="E520" s="2">
        <v>301</v>
      </c>
      <c r="F520" s="2">
        <v>71784</v>
      </c>
      <c r="G520" s="9"/>
      <c r="H520" s="9"/>
      <c r="I520" s="9"/>
    </row>
    <row r="521" spans="3:9" ht="12.75">
      <c r="C521" s="3">
        <v>40277</v>
      </c>
      <c r="D521" s="2">
        <v>5770.98</v>
      </c>
      <c r="E521" s="2">
        <v>307.75</v>
      </c>
      <c r="F521" s="2">
        <v>71417</v>
      </c>
      <c r="G521" s="9"/>
      <c r="H521" s="9"/>
      <c r="I521" s="9"/>
    </row>
    <row r="522" spans="3:9" ht="12.75">
      <c r="C522" s="3">
        <v>40280</v>
      </c>
      <c r="D522" s="2">
        <v>5777.65</v>
      </c>
      <c r="E522" s="2">
        <v>307</v>
      </c>
      <c r="F522" s="2">
        <v>70614</v>
      </c>
      <c r="G522" s="9"/>
      <c r="H522" s="9"/>
      <c r="I522" s="9"/>
    </row>
    <row r="523" spans="3:9" ht="12.75">
      <c r="C523" s="3">
        <v>40281</v>
      </c>
      <c r="D523" s="2">
        <v>5761.66</v>
      </c>
      <c r="E523" s="2">
        <v>313.75</v>
      </c>
      <c r="F523" s="2">
        <v>70792</v>
      </c>
      <c r="G523" s="9"/>
      <c r="H523" s="9"/>
      <c r="I523" s="9"/>
    </row>
    <row r="524" spans="3:9" ht="12.75">
      <c r="C524" s="3">
        <v>40282</v>
      </c>
      <c r="D524" s="2">
        <v>5796.25</v>
      </c>
      <c r="E524" s="2">
        <v>313.25</v>
      </c>
      <c r="F524" s="2">
        <v>71034</v>
      </c>
      <c r="G524" s="9"/>
      <c r="H524" s="9"/>
      <c r="I524" s="9"/>
    </row>
    <row r="525" spans="3:9" ht="12.75">
      <c r="C525" s="3">
        <v>40283</v>
      </c>
      <c r="D525" s="2">
        <v>5825.01</v>
      </c>
      <c r="E525" s="2">
        <v>318.75</v>
      </c>
      <c r="F525" s="2">
        <v>70524</v>
      </c>
      <c r="G525" s="9"/>
      <c r="H525" s="9"/>
      <c r="I525" s="9"/>
    </row>
    <row r="526" spans="3:9" ht="12.75">
      <c r="C526" s="3">
        <v>40284</v>
      </c>
      <c r="D526" s="2">
        <v>5743.96</v>
      </c>
      <c r="E526" s="2">
        <v>323</v>
      </c>
      <c r="F526" s="2">
        <v>69421</v>
      </c>
      <c r="G526" s="9"/>
      <c r="H526" s="9"/>
      <c r="I526" s="9"/>
    </row>
    <row r="527" spans="3:9" ht="12.75">
      <c r="C527" s="3">
        <v>40287</v>
      </c>
      <c r="D527" s="2">
        <v>5727.91</v>
      </c>
      <c r="E527" s="2">
        <v>312.5</v>
      </c>
      <c r="F527" s="2">
        <v>69097</v>
      </c>
      <c r="G527" s="9"/>
      <c r="H527" s="9"/>
      <c r="I527" s="9"/>
    </row>
    <row r="528" spans="3:9" ht="12.75">
      <c r="C528" s="3">
        <v>40288</v>
      </c>
      <c r="D528" s="2">
        <v>5783.69</v>
      </c>
      <c r="E528" s="2">
        <v>329.5</v>
      </c>
      <c r="F528" s="2">
        <v>69318</v>
      </c>
      <c r="G528" s="9"/>
      <c r="H528" s="9"/>
      <c r="I528" s="9"/>
    </row>
    <row r="529" spans="3:9" ht="12.75">
      <c r="C529" s="3">
        <v>40289</v>
      </c>
      <c r="D529" s="2">
        <v>5723.43</v>
      </c>
      <c r="E529" s="2">
        <v>321</v>
      </c>
      <c r="F529" s="2">
        <v>69318</v>
      </c>
      <c r="G529" s="9"/>
      <c r="H529" s="9"/>
      <c r="I529" s="9"/>
    </row>
    <row r="530" spans="3:9" ht="12.75">
      <c r="C530" s="3">
        <v>40290</v>
      </c>
      <c r="D530" s="2">
        <v>5665.33</v>
      </c>
      <c r="E530" s="2">
        <v>303.25</v>
      </c>
      <c r="F530" s="2">
        <v>69386</v>
      </c>
      <c r="G530" s="9"/>
      <c r="H530" s="9"/>
      <c r="I530" s="9"/>
    </row>
    <row r="531" spans="3:9" ht="12.75">
      <c r="C531" s="3">
        <v>40291</v>
      </c>
      <c r="D531" s="2">
        <v>5723.65</v>
      </c>
      <c r="E531" s="2">
        <v>304.5</v>
      </c>
      <c r="F531" s="2">
        <v>69509</v>
      </c>
      <c r="G531" s="9"/>
      <c r="H531" s="9"/>
      <c r="I531" s="9"/>
    </row>
    <row r="532" spans="3:9" ht="12.75">
      <c r="C532" s="3">
        <v>40294</v>
      </c>
      <c r="D532" s="2">
        <v>5753.85</v>
      </c>
      <c r="E532" s="2">
        <v>306.25</v>
      </c>
      <c r="F532" s="2">
        <v>68871</v>
      </c>
      <c r="G532" s="9"/>
      <c r="H532" s="9"/>
      <c r="I532" s="9"/>
    </row>
    <row r="533" spans="3:9" ht="12.75">
      <c r="C533" s="3">
        <v>40295</v>
      </c>
      <c r="D533" s="2">
        <v>5603.52</v>
      </c>
      <c r="E533" s="2">
        <v>303</v>
      </c>
      <c r="F533" s="2">
        <v>66511</v>
      </c>
      <c r="G533" s="9"/>
      <c r="H533" s="9"/>
      <c r="I533" s="9"/>
    </row>
    <row r="534" spans="3:9" ht="12.75">
      <c r="C534" s="3">
        <v>40296</v>
      </c>
      <c r="D534" s="2">
        <v>5586.61</v>
      </c>
      <c r="E534" s="2">
        <v>292.25</v>
      </c>
      <c r="F534" s="2">
        <v>66655</v>
      </c>
      <c r="G534" s="9"/>
      <c r="H534" s="9"/>
      <c r="I534" s="9"/>
    </row>
    <row r="535" spans="3:9" ht="12.75">
      <c r="C535" s="3">
        <v>40297</v>
      </c>
      <c r="D535" s="2">
        <v>5617.84</v>
      </c>
      <c r="E535" s="2">
        <v>299.5</v>
      </c>
      <c r="F535" s="2">
        <v>67978</v>
      </c>
      <c r="G535" s="9"/>
      <c r="H535" s="9"/>
      <c r="I535" s="9"/>
    </row>
    <row r="536" spans="3:9" ht="12.75">
      <c r="C536" s="3">
        <v>40298</v>
      </c>
      <c r="D536" s="2">
        <v>5553.29</v>
      </c>
      <c r="E536" s="2">
        <v>307.5</v>
      </c>
      <c r="F536" s="2">
        <v>67529</v>
      </c>
      <c r="G536" s="9"/>
      <c r="H536" s="9"/>
      <c r="I536" s="9"/>
    </row>
    <row r="537" spans="3:9" ht="12.75">
      <c r="C537" s="3">
        <v>40301</v>
      </c>
      <c r="D537" s="2">
        <v>5553.29</v>
      </c>
      <c r="E537" s="2">
        <v>312</v>
      </c>
      <c r="F537" s="2">
        <v>67119</v>
      </c>
      <c r="G537" s="9"/>
      <c r="H537" s="9"/>
      <c r="I537" s="9"/>
    </row>
    <row r="538" spans="3:9" ht="12.75">
      <c r="C538" s="3">
        <v>40302</v>
      </c>
      <c r="D538" s="2">
        <v>5411.11</v>
      </c>
      <c r="E538" s="2">
        <v>304.25</v>
      </c>
      <c r="F538" s="2">
        <v>64869</v>
      </c>
      <c r="G538" s="9"/>
      <c r="H538" s="9"/>
      <c r="I538" s="9"/>
    </row>
    <row r="539" spans="3:9" ht="12.75">
      <c r="C539" s="3">
        <v>40303</v>
      </c>
      <c r="D539" s="2">
        <v>5341.93</v>
      </c>
      <c r="E539" s="2">
        <v>307</v>
      </c>
      <c r="F539" s="2">
        <v>64914</v>
      </c>
      <c r="G539" s="9"/>
      <c r="H539" s="9"/>
      <c r="I539" s="9"/>
    </row>
    <row r="540" spans="3:9" ht="12.75">
      <c r="C540" s="3">
        <v>40304</v>
      </c>
      <c r="D540" s="2">
        <v>5260.99</v>
      </c>
      <c r="E540" s="2">
        <v>312.75</v>
      </c>
      <c r="F540" s="2">
        <v>63414</v>
      </c>
      <c r="G540" s="9"/>
      <c r="H540" s="9"/>
      <c r="I540" s="9"/>
    </row>
    <row r="541" spans="3:9" ht="12.75">
      <c r="C541" s="3">
        <v>40305</v>
      </c>
      <c r="D541" s="2">
        <v>5123.02</v>
      </c>
      <c r="E541" s="2">
        <v>306</v>
      </c>
      <c r="F541" s="2">
        <v>62870</v>
      </c>
      <c r="G541" s="9"/>
      <c r="H541" s="9"/>
      <c r="I541" s="9"/>
    </row>
    <row r="542" spans="3:9" ht="12.75">
      <c r="C542" s="3">
        <v>40308</v>
      </c>
      <c r="D542" s="2">
        <v>5387.42</v>
      </c>
      <c r="E542" s="2">
        <v>285.75</v>
      </c>
      <c r="F542" s="2">
        <v>65452</v>
      </c>
      <c r="G542" s="9"/>
      <c r="H542" s="9"/>
      <c r="I542" s="9"/>
    </row>
    <row r="543" spans="3:9" ht="12.75">
      <c r="C543" s="10"/>
      <c r="D543" s="1"/>
      <c r="E543" s="1"/>
      <c r="F543" s="1"/>
      <c r="G543" s="9"/>
      <c r="H543" s="9"/>
      <c r="I543" s="9"/>
    </row>
  </sheetData>
  <sheetProtection/>
  <mergeCells count="2">
    <mergeCell ref="D19:F19"/>
    <mergeCell ref="G19:I1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S551"/>
  <sheetViews>
    <sheetView showGridLines="0" tabSelected="1" zoomScalePageLayoutView="0" workbookViewId="0" topLeftCell="G1">
      <selection activeCell="K7" sqref="K6:K7"/>
    </sheetView>
  </sheetViews>
  <sheetFormatPr defaultColWidth="9.140625" defaultRowHeight="12.75"/>
  <cols>
    <col min="2" max="2" width="16.57421875" style="0" bestFit="1" customWidth="1"/>
    <col min="3" max="3" width="9.57421875" style="0" customWidth="1"/>
    <col min="4" max="4" width="10.140625" style="0" customWidth="1"/>
    <col min="5" max="5" width="11.28125" style="0" customWidth="1"/>
    <col min="6" max="6" width="11.140625" style="0" bestFit="1" customWidth="1"/>
    <col min="7" max="7" width="11.57421875" style="0" bestFit="1" customWidth="1"/>
    <col min="8" max="8" width="12.140625" style="0" bestFit="1" customWidth="1"/>
    <col min="9" max="11" width="12.140625" style="0" customWidth="1"/>
    <col min="12" max="19" width="9.57421875" style="0" bestFit="1" customWidth="1"/>
  </cols>
  <sheetData>
    <row r="4" spans="3:19" ht="12.75">
      <c r="C4" s="28" t="s">
        <v>30</v>
      </c>
      <c r="D4" s="28"/>
      <c r="E4" s="28"/>
      <c r="F4" s="28" t="s">
        <v>34</v>
      </c>
      <c r="G4" s="28"/>
      <c r="H4" s="28"/>
      <c r="I4" s="27"/>
      <c r="J4" s="27"/>
      <c r="K4" s="27"/>
      <c r="L4" s="28" t="s">
        <v>49</v>
      </c>
      <c r="M4" s="28"/>
      <c r="N4" s="28" t="s">
        <v>40</v>
      </c>
      <c r="O4" s="28"/>
      <c r="P4" s="28" t="s">
        <v>54</v>
      </c>
      <c r="Q4" s="28"/>
      <c r="R4" s="28" t="s">
        <v>58</v>
      </c>
      <c r="S4" s="28"/>
    </row>
    <row r="5" spans="3:19" ht="12.75">
      <c r="C5" s="2" t="s">
        <v>31</v>
      </c>
      <c r="D5" s="2" t="s">
        <v>32</v>
      </c>
      <c r="E5" s="2" t="s">
        <v>1</v>
      </c>
      <c r="F5" s="2" t="s">
        <v>31</v>
      </c>
      <c r="G5" s="2" t="s">
        <v>32</v>
      </c>
      <c r="H5" s="2" t="s">
        <v>1</v>
      </c>
      <c r="I5" s="2"/>
      <c r="J5" s="2"/>
      <c r="K5" s="2"/>
      <c r="L5" s="2" t="s">
        <v>31</v>
      </c>
      <c r="M5" s="2" t="s">
        <v>32</v>
      </c>
      <c r="N5" s="2" t="s">
        <v>31</v>
      </c>
      <c r="O5" s="2" t="s">
        <v>32</v>
      </c>
      <c r="P5" s="2" t="s">
        <v>31</v>
      </c>
      <c r="Q5" s="2" t="s">
        <v>32</v>
      </c>
      <c r="R5" s="2" t="s">
        <v>31</v>
      </c>
      <c r="S5" s="2" t="s">
        <v>32</v>
      </c>
    </row>
    <row r="6" spans="2:19" ht="12.75">
      <c r="B6" s="3">
        <v>39577</v>
      </c>
      <c r="C6" s="2">
        <v>6204.69</v>
      </c>
      <c r="D6" s="2">
        <v>333.8</v>
      </c>
      <c r="E6" s="2">
        <v>69645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3">
        <v>39580</v>
      </c>
      <c r="C7" s="2">
        <v>6220.65</v>
      </c>
      <c r="D7" s="2">
        <v>335.7</v>
      </c>
      <c r="E7" s="2">
        <v>70415</v>
      </c>
      <c r="F7" s="21">
        <f>LN(C7/C6)</f>
        <v>0.0025689452002611453</v>
      </c>
      <c r="G7" s="21">
        <f>LN(D7/D6)</f>
        <v>0.005675892758254533</v>
      </c>
      <c r="H7" s="21">
        <f>LN(E7/E6)</f>
        <v>0.010995398510018954</v>
      </c>
      <c r="I7" s="21"/>
      <c r="J7" s="21"/>
      <c r="K7" s="21"/>
      <c r="L7" s="22">
        <f>F7-H7</f>
        <v>-0.008426453309757808</v>
      </c>
      <c r="M7" s="22">
        <f>G7-H7</f>
        <v>-0.005319505751764421</v>
      </c>
      <c r="N7" s="22">
        <f>F7-C$531*H7</f>
        <v>-0.0025020411988376794</v>
      </c>
      <c r="O7" s="22">
        <f>G7-D$531*H7</f>
        <v>0.005705188992843898</v>
      </c>
      <c r="P7" s="24">
        <f>F7-($C$535+C$531*($H7-$C$535))</f>
        <v>-0.0025448037632819034</v>
      </c>
      <c r="Q7" s="24">
        <f>G7-($C$535+D$531*($H7-$C$535))</f>
        <v>0.005625612452477095</v>
      </c>
      <c r="R7" s="22">
        <f>F7-$C$535</f>
        <v>0.002489580120896066</v>
      </c>
      <c r="S7" s="22">
        <f>G7-$C$535</f>
        <v>0.005596527678889454</v>
      </c>
    </row>
    <row r="8" spans="2:19" ht="12.75">
      <c r="B8" s="3">
        <v>39581</v>
      </c>
      <c r="C8" s="2">
        <v>6211.85</v>
      </c>
      <c r="D8" s="2">
        <v>330.7</v>
      </c>
      <c r="E8" s="2">
        <v>70503</v>
      </c>
      <c r="F8" s="21">
        <f aca="true" t="shared" si="0" ref="F8:F71">LN(C8/C7)</f>
        <v>-0.0014156447166114067</v>
      </c>
      <c r="G8" s="21">
        <f aca="true" t="shared" si="1" ref="G8:G71">LN(D8/D7)</f>
        <v>-0.015006283998242177</v>
      </c>
      <c r="H8" s="21">
        <f aca="true" t="shared" si="2" ref="H8:H71">LN(E8/E7)</f>
        <v>0.0012489534543374077</v>
      </c>
      <c r="I8" s="21"/>
      <c r="J8" s="21"/>
      <c r="K8" s="21"/>
      <c r="L8" s="22">
        <f aca="true" t="shared" si="3" ref="L8:L71">F8-H8</f>
        <v>-0.0026645981709488144</v>
      </c>
      <c r="M8" s="22">
        <f aca="true" t="shared" si="4" ref="M8:M71">G8-H8</f>
        <v>-0.016255237452579584</v>
      </c>
      <c r="N8" s="22">
        <f aca="true" t="shared" si="5" ref="N8:N71">F8-C$531*H8</f>
        <v>-0.001991651668454171</v>
      </c>
      <c r="O8" s="22">
        <f aca="true" t="shared" si="6" ref="O8:O71">G8-D$531*H8</f>
        <v>-0.01500295627589031</v>
      </c>
      <c r="P8" s="24">
        <f aca="true" t="shared" si="7" ref="P8:P71">F8-($C$535+C$531*($H8-$C$535))</f>
        <v>-0.0020344142328983955</v>
      </c>
      <c r="Q8" s="24">
        <f aca="true" t="shared" si="8" ref="Q8:Q71">G8-($C$535+D$531*($H8-$C$535))</f>
        <v>-0.015082532816257113</v>
      </c>
      <c r="R8" s="22">
        <f aca="true" t="shared" si="9" ref="R8:R71">F8-$C$535</f>
        <v>-0.001495009795976486</v>
      </c>
      <c r="S8" s="22">
        <f aca="true" t="shared" si="10" ref="S8:S71">G8-$C$535</f>
        <v>-0.015085649077607257</v>
      </c>
    </row>
    <row r="9" spans="2:19" ht="12.75">
      <c r="B9" s="3">
        <v>39582</v>
      </c>
      <c r="C9" s="2">
        <v>6215.99</v>
      </c>
      <c r="D9" s="2">
        <v>331.3</v>
      </c>
      <c r="E9" s="2">
        <v>70026</v>
      </c>
      <c r="F9" s="21">
        <f t="shared" si="0"/>
        <v>0.0006662461301625104</v>
      </c>
      <c r="G9" s="21">
        <f t="shared" si="1"/>
        <v>0.0018126893181031384</v>
      </c>
      <c r="H9" s="21">
        <f t="shared" si="2"/>
        <v>-0.00678866044607936</v>
      </c>
      <c r="I9" s="21"/>
      <c r="J9" s="21"/>
      <c r="K9" s="21"/>
      <c r="L9" s="22">
        <f t="shared" si="3"/>
        <v>0.007454906576241871</v>
      </c>
      <c r="M9" s="22">
        <f t="shared" si="4"/>
        <v>0.008601349764182498</v>
      </c>
      <c r="N9" s="22">
        <f t="shared" si="5"/>
        <v>0.0037971199005675136</v>
      </c>
      <c r="O9" s="22">
        <f t="shared" si="6"/>
        <v>0.0017946015526806604</v>
      </c>
      <c r="P9" s="24">
        <f t="shared" si="7"/>
        <v>0.0037543573361232896</v>
      </c>
      <c r="Q9" s="24">
        <f t="shared" si="8"/>
        <v>0.001715025012313857</v>
      </c>
      <c r="R9" s="22">
        <f t="shared" si="9"/>
        <v>0.0005868810507974311</v>
      </c>
      <c r="S9" s="22">
        <f t="shared" si="10"/>
        <v>0.001733324238738059</v>
      </c>
    </row>
    <row r="10" spans="2:19" ht="12.75">
      <c r="B10" s="3">
        <v>39583</v>
      </c>
      <c r="C10" s="2">
        <v>6251.82</v>
      </c>
      <c r="D10" s="2">
        <v>328.7</v>
      </c>
      <c r="E10" s="2">
        <v>71492</v>
      </c>
      <c r="F10" s="21">
        <f t="shared" si="0"/>
        <v>0.005747617045375737</v>
      </c>
      <c r="G10" s="21">
        <f t="shared" si="1"/>
        <v>-0.007878828635676531</v>
      </c>
      <c r="H10" s="21">
        <f t="shared" si="2"/>
        <v>0.020718953669860398</v>
      </c>
      <c r="I10" s="21"/>
      <c r="J10" s="21"/>
      <c r="K10" s="21"/>
      <c r="L10" s="22">
        <f t="shared" si="3"/>
        <v>-0.01497133662448466</v>
      </c>
      <c r="M10" s="22">
        <f t="shared" si="4"/>
        <v>-0.02859778230553693</v>
      </c>
      <c r="N10" s="22">
        <f t="shared" si="5"/>
        <v>-0.0038077921712784445</v>
      </c>
      <c r="O10" s="22">
        <f t="shared" si="6"/>
        <v>-0.007823624876885493</v>
      </c>
      <c r="P10" s="24">
        <f t="shared" si="7"/>
        <v>-0.0038505547357226702</v>
      </c>
      <c r="Q10" s="24">
        <f t="shared" si="8"/>
        <v>-0.007903201417252297</v>
      </c>
      <c r="R10" s="22">
        <f t="shared" si="9"/>
        <v>0.005668251966010658</v>
      </c>
      <c r="S10" s="22">
        <f t="shared" si="10"/>
        <v>-0.007958193715041612</v>
      </c>
    </row>
    <row r="11" spans="2:19" ht="12.75">
      <c r="B11" s="3">
        <v>39584</v>
      </c>
      <c r="C11" s="2">
        <v>6304.25</v>
      </c>
      <c r="D11" s="2">
        <v>328</v>
      </c>
      <c r="E11" s="2">
        <v>72766</v>
      </c>
      <c r="F11" s="21">
        <f t="shared" si="0"/>
        <v>0.008351387771832542</v>
      </c>
      <c r="G11" s="21">
        <f t="shared" si="1"/>
        <v>-0.002131872286029905</v>
      </c>
      <c r="H11" s="21">
        <f t="shared" si="2"/>
        <v>0.01766325781361079</v>
      </c>
      <c r="I11" s="21"/>
      <c r="J11" s="21"/>
      <c r="K11" s="21"/>
      <c r="L11" s="22">
        <f t="shared" si="3"/>
        <v>-0.009311870041778249</v>
      </c>
      <c r="M11" s="22">
        <f t="shared" si="4"/>
        <v>-0.019795130099640696</v>
      </c>
      <c r="N11" s="22">
        <f t="shared" si="5"/>
        <v>0.00020524008514519881</v>
      </c>
      <c r="O11" s="22">
        <f t="shared" si="6"/>
        <v>-0.002084810149623619</v>
      </c>
      <c r="P11" s="24">
        <f t="shared" si="7"/>
        <v>0.00016247752070097307</v>
      </c>
      <c r="Q11" s="24">
        <f t="shared" si="8"/>
        <v>-0.0021643866899904224</v>
      </c>
      <c r="R11" s="22">
        <f t="shared" si="9"/>
        <v>0.008272022692467462</v>
      </c>
      <c r="S11" s="22">
        <f t="shared" si="10"/>
        <v>-0.0022112373653949842</v>
      </c>
    </row>
    <row r="12" spans="2:19" ht="12.75">
      <c r="B12" s="3">
        <v>39587</v>
      </c>
      <c r="C12" s="2">
        <v>6376.49</v>
      </c>
      <c r="D12" s="2">
        <v>332.2</v>
      </c>
      <c r="E12" s="2">
        <v>73438</v>
      </c>
      <c r="F12" s="21">
        <f t="shared" si="0"/>
        <v>0.011393780095486859</v>
      </c>
      <c r="G12" s="21">
        <f t="shared" si="1"/>
        <v>0.012723588795050669</v>
      </c>
      <c r="H12" s="21">
        <f t="shared" si="2"/>
        <v>0.009192699684195709</v>
      </c>
      <c r="I12" s="21"/>
      <c r="J12" s="21"/>
      <c r="K12" s="21"/>
      <c r="L12" s="22">
        <f t="shared" si="3"/>
        <v>0.00220108041129115</v>
      </c>
      <c r="M12" s="22">
        <f t="shared" si="4"/>
        <v>0.0035308891108549595</v>
      </c>
      <c r="N12" s="22">
        <f t="shared" si="5"/>
        <v>0.0071541834108300745</v>
      </c>
      <c r="O12" s="22">
        <f t="shared" si="6"/>
        <v>0.012748081903346142</v>
      </c>
      <c r="P12" s="24">
        <f t="shared" si="7"/>
        <v>0.0071114208463858505</v>
      </c>
      <c r="Q12" s="24">
        <f t="shared" si="8"/>
        <v>0.01266850536297934</v>
      </c>
      <c r="R12" s="22">
        <f t="shared" si="9"/>
        <v>0.011314415016121779</v>
      </c>
      <c r="S12" s="22">
        <f t="shared" si="10"/>
        <v>0.012644223715685588</v>
      </c>
    </row>
    <row r="13" spans="2:19" ht="12.75">
      <c r="B13" s="3">
        <v>39588</v>
      </c>
      <c r="C13" s="2">
        <v>6191.61</v>
      </c>
      <c r="D13" s="2">
        <v>321.8</v>
      </c>
      <c r="E13" s="2">
        <v>73516</v>
      </c>
      <c r="F13" s="21">
        <f t="shared" si="0"/>
        <v>-0.029422639417443445</v>
      </c>
      <c r="G13" s="21">
        <f t="shared" si="1"/>
        <v>-0.03180696262091161</v>
      </c>
      <c r="H13" s="21">
        <f t="shared" si="2"/>
        <v>0.0010615567772890868</v>
      </c>
      <c r="I13" s="21"/>
      <c r="J13" s="21"/>
      <c r="K13" s="21"/>
      <c r="L13" s="22">
        <f t="shared" si="3"/>
        <v>-0.03048419619473253</v>
      </c>
      <c r="M13" s="22">
        <f t="shared" si="4"/>
        <v>-0.03286851939820069</v>
      </c>
      <c r="N13" s="22">
        <f t="shared" si="5"/>
        <v>-0.029912220579472182</v>
      </c>
      <c r="O13" s="22">
        <f t="shared" si="6"/>
        <v>-0.031804134199881755</v>
      </c>
      <c r="P13" s="24">
        <f t="shared" si="7"/>
        <v>-0.029954983143916408</v>
      </c>
      <c r="Q13" s="24">
        <f t="shared" si="8"/>
        <v>-0.03188371074024855</v>
      </c>
      <c r="R13" s="22">
        <f t="shared" si="9"/>
        <v>-0.029502004496808523</v>
      </c>
      <c r="S13" s="22">
        <f t="shared" si="10"/>
        <v>-0.03188632770027669</v>
      </c>
    </row>
    <row r="14" spans="2:19" ht="12.75">
      <c r="B14" s="3">
        <v>39589</v>
      </c>
      <c r="C14" s="2">
        <v>6198.08</v>
      </c>
      <c r="D14" s="2">
        <v>318.6</v>
      </c>
      <c r="E14" s="2">
        <v>72294</v>
      </c>
      <c r="F14" s="21">
        <f t="shared" si="0"/>
        <v>0.001044416864042155</v>
      </c>
      <c r="G14" s="21">
        <f t="shared" si="1"/>
        <v>-0.009993837082334605</v>
      </c>
      <c r="H14" s="21">
        <f t="shared" si="2"/>
        <v>-0.01676193143403331</v>
      </c>
      <c r="I14" s="21"/>
      <c r="J14" s="21"/>
      <c r="K14" s="21"/>
      <c r="L14" s="22">
        <f t="shared" si="3"/>
        <v>0.017806348298075467</v>
      </c>
      <c r="M14" s="22">
        <f t="shared" si="4"/>
        <v>0.006768094351698705</v>
      </c>
      <c r="N14" s="22">
        <f t="shared" si="5"/>
        <v>0.008774880316290732</v>
      </c>
      <c r="O14" s="22">
        <f t="shared" si="6"/>
        <v>-0.010038497716964159</v>
      </c>
      <c r="P14" s="24">
        <f t="shared" si="7"/>
        <v>0.008732117751846506</v>
      </c>
      <c r="Q14" s="24">
        <f t="shared" si="8"/>
        <v>-0.010118074257330962</v>
      </c>
      <c r="R14" s="22">
        <f t="shared" si="9"/>
        <v>0.0009650517846770756</v>
      </c>
      <c r="S14" s="22">
        <f t="shared" si="10"/>
        <v>-0.010073202161699685</v>
      </c>
    </row>
    <row r="15" spans="2:19" ht="12.75">
      <c r="B15" s="3">
        <v>39590</v>
      </c>
      <c r="C15" s="2">
        <v>6181.56</v>
      </c>
      <c r="D15" s="2">
        <v>321.6</v>
      </c>
      <c r="E15" s="2">
        <v>72294</v>
      </c>
      <c r="F15" s="21">
        <f t="shared" si="0"/>
        <v>-0.002668899872053019</v>
      </c>
      <c r="G15" s="21">
        <f t="shared" si="1"/>
        <v>0.009372139828863252</v>
      </c>
      <c r="H15" s="21">
        <f t="shared" si="2"/>
        <v>0</v>
      </c>
      <c r="I15" s="21"/>
      <c r="J15" s="21"/>
      <c r="K15" s="21"/>
      <c r="L15" s="22">
        <f t="shared" si="3"/>
        <v>-0.002668899872053019</v>
      </c>
      <c r="M15" s="22">
        <f t="shared" si="4"/>
        <v>0.009372139828863252</v>
      </c>
      <c r="N15" s="22">
        <f t="shared" si="5"/>
        <v>-0.002668899872053019</v>
      </c>
      <c r="O15" s="22">
        <f t="shared" si="6"/>
        <v>0.009372139828863252</v>
      </c>
      <c r="P15" s="24">
        <f t="shared" si="7"/>
        <v>-0.0027116624364972434</v>
      </c>
      <c r="Q15" s="24">
        <f t="shared" si="8"/>
        <v>0.00929256328849645</v>
      </c>
      <c r="R15" s="22">
        <f t="shared" si="9"/>
        <v>-0.002748264951418098</v>
      </c>
      <c r="S15" s="22">
        <f t="shared" si="10"/>
        <v>0.009292774749498172</v>
      </c>
    </row>
    <row r="16" spans="2:19" ht="12.75">
      <c r="B16" s="3">
        <v>39591</v>
      </c>
      <c r="C16" s="2">
        <v>6087.28</v>
      </c>
      <c r="D16" s="2">
        <v>324.2</v>
      </c>
      <c r="E16" s="2">
        <v>71451</v>
      </c>
      <c r="F16" s="21">
        <f t="shared" si="0"/>
        <v>-0.015369318674418415</v>
      </c>
      <c r="G16" s="21">
        <f t="shared" si="1"/>
        <v>0.008052071996764346</v>
      </c>
      <c r="H16" s="21">
        <f t="shared" si="2"/>
        <v>-0.011729238089998621</v>
      </c>
      <c r="I16" s="21"/>
      <c r="J16" s="21"/>
      <c r="K16" s="21"/>
      <c r="L16" s="22">
        <f t="shared" si="3"/>
        <v>-0.003640080584419794</v>
      </c>
      <c r="M16" s="22">
        <f t="shared" si="4"/>
        <v>0.019781310086762968</v>
      </c>
      <c r="N16" s="22">
        <f t="shared" si="5"/>
        <v>-0.009959891560705522</v>
      </c>
      <c r="O16" s="22">
        <f t="shared" si="6"/>
        <v>0.008020820513671121</v>
      </c>
      <c r="P16" s="24">
        <f t="shared" si="7"/>
        <v>-0.010002654125149744</v>
      </c>
      <c r="Q16" s="24">
        <f t="shared" si="8"/>
        <v>0.007941243973304318</v>
      </c>
      <c r="R16" s="22">
        <f t="shared" si="9"/>
        <v>-0.015448683753783495</v>
      </c>
      <c r="S16" s="22">
        <f t="shared" si="10"/>
        <v>0.007972706917399265</v>
      </c>
    </row>
    <row r="17" spans="2:19" ht="12.75">
      <c r="B17" s="3">
        <v>39594</v>
      </c>
      <c r="C17" s="2">
        <v>6087.28</v>
      </c>
      <c r="D17" s="2">
        <v>325.5</v>
      </c>
      <c r="E17" s="2">
        <v>71628</v>
      </c>
      <c r="F17" s="21">
        <f t="shared" si="0"/>
        <v>0</v>
      </c>
      <c r="G17" s="21">
        <f t="shared" si="1"/>
        <v>0.0040018523470482</v>
      </c>
      <c r="H17" s="21">
        <f t="shared" si="2"/>
        <v>0.0024741588953174185</v>
      </c>
      <c r="I17" s="21"/>
      <c r="J17" s="21"/>
      <c r="K17" s="21"/>
      <c r="L17" s="22">
        <f t="shared" si="3"/>
        <v>-0.0024741588953174185</v>
      </c>
      <c r="M17" s="22">
        <f t="shared" si="4"/>
        <v>0.0015276934517307818</v>
      </c>
      <c r="N17" s="22">
        <f t="shared" si="5"/>
        <v>-0.0011410615173185182</v>
      </c>
      <c r="O17" s="22">
        <f t="shared" si="6"/>
        <v>0.004008444517340394</v>
      </c>
      <c r="P17" s="24">
        <f t="shared" si="7"/>
        <v>-0.0011838240817627428</v>
      </c>
      <c r="Q17" s="24">
        <f t="shared" si="8"/>
        <v>0.003928867976973591</v>
      </c>
      <c r="R17" s="22">
        <f t="shared" si="9"/>
        <v>-7.936507936507937E-05</v>
      </c>
      <c r="S17" s="22">
        <f t="shared" si="10"/>
        <v>0.003922487267683121</v>
      </c>
    </row>
    <row r="18" spans="2:19" ht="12.75">
      <c r="B18" s="3">
        <v>39595</v>
      </c>
      <c r="C18" s="2">
        <v>6058.53</v>
      </c>
      <c r="D18" s="2">
        <v>329.2</v>
      </c>
      <c r="E18" s="2">
        <v>70992</v>
      </c>
      <c r="F18" s="21">
        <f t="shared" si="0"/>
        <v>-0.004734151727362385</v>
      </c>
      <c r="G18" s="21">
        <f t="shared" si="1"/>
        <v>0.011303007154290817</v>
      </c>
      <c r="H18" s="21">
        <f t="shared" si="2"/>
        <v>-0.008918864337959428</v>
      </c>
      <c r="I18" s="21"/>
      <c r="J18" s="21"/>
      <c r="K18" s="21"/>
      <c r="L18" s="22">
        <f t="shared" si="3"/>
        <v>0.004184712610597043</v>
      </c>
      <c r="M18" s="22">
        <f t="shared" si="4"/>
        <v>0.020221871492250243</v>
      </c>
      <c r="N18" s="22">
        <f t="shared" si="5"/>
        <v>-0.0006208456282711357</v>
      </c>
      <c r="O18" s="22">
        <f t="shared" si="6"/>
        <v>0.011279243655252787</v>
      </c>
      <c r="P18" s="24">
        <f t="shared" si="7"/>
        <v>-0.0006636081927153589</v>
      </c>
      <c r="Q18" s="24">
        <f t="shared" si="8"/>
        <v>0.011199667114885984</v>
      </c>
      <c r="R18" s="22">
        <f t="shared" si="9"/>
        <v>-0.004813516806727465</v>
      </c>
      <c r="S18" s="22">
        <f t="shared" si="10"/>
        <v>0.011223642074925736</v>
      </c>
    </row>
    <row r="19" spans="2:19" ht="12.75">
      <c r="B19" s="3">
        <v>39596</v>
      </c>
      <c r="C19" s="2">
        <v>6069.59</v>
      </c>
      <c r="D19" s="2">
        <v>324</v>
      </c>
      <c r="E19" s="2">
        <v>73153</v>
      </c>
      <c r="F19" s="21">
        <f t="shared" si="0"/>
        <v>0.0018238610874391646</v>
      </c>
      <c r="G19" s="21">
        <f t="shared" si="1"/>
        <v>-0.015921953010585355</v>
      </c>
      <c r="H19" s="21">
        <f t="shared" si="2"/>
        <v>0.029985943608585208</v>
      </c>
      <c r="I19" s="21"/>
      <c r="J19" s="21"/>
      <c r="K19" s="21"/>
      <c r="L19" s="22">
        <f t="shared" si="3"/>
        <v>-0.028162082521146044</v>
      </c>
      <c r="M19" s="22">
        <f t="shared" si="4"/>
        <v>-0.045907896619170566</v>
      </c>
      <c r="N19" s="22">
        <f t="shared" si="5"/>
        <v>-0.012005406861760232</v>
      </c>
      <c r="O19" s="22">
        <f t="shared" si="6"/>
        <v>-0.015842058203904167</v>
      </c>
      <c r="P19" s="24">
        <f t="shared" si="7"/>
        <v>-0.012048169426204458</v>
      </c>
      <c r="Q19" s="24">
        <f t="shared" si="8"/>
        <v>-0.015921634744270968</v>
      </c>
      <c r="R19" s="22">
        <f t="shared" si="9"/>
        <v>0.0017444960080740851</v>
      </c>
      <c r="S19" s="22">
        <f t="shared" si="10"/>
        <v>-0.016001318089950433</v>
      </c>
    </row>
    <row r="20" spans="2:19" ht="12.75">
      <c r="B20" s="3">
        <v>39597</v>
      </c>
      <c r="C20" s="2">
        <v>6068.13</v>
      </c>
      <c r="D20" s="2">
        <v>324.4</v>
      </c>
      <c r="E20" s="2">
        <v>71797</v>
      </c>
      <c r="F20" s="21">
        <f t="shared" si="0"/>
        <v>-0.0002405723656570581</v>
      </c>
      <c r="G20" s="21">
        <f t="shared" si="1"/>
        <v>0.001233806448928344</v>
      </c>
      <c r="H20" s="21">
        <f t="shared" si="2"/>
        <v>-0.018710445793687875</v>
      </c>
      <c r="I20" s="21"/>
      <c r="J20" s="21"/>
      <c r="K20" s="21"/>
      <c r="L20" s="22">
        <f t="shared" si="3"/>
        <v>0.018469873428030817</v>
      </c>
      <c r="M20" s="22">
        <f t="shared" si="4"/>
        <v>0.019944252242616218</v>
      </c>
      <c r="N20" s="22">
        <f t="shared" si="5"/>
        <v>0.00838852971321825</v>
      </c>
      <c r="O20" s="22">
        <f t="shared" si="6"/>
        <v>0.001183954175839377</v>
      </c>
      <c r="P20" s="24">
        <f t="shared" si="7"/>
        <v>0.008345767148774025</v>
      </c>
      <c r="Q20" s="24">
        <f t="shared" si="8"/>
        <v>0.0011043776354725736</v>
      </c>
      <c r="R20" s="22">
        <f t="shared" si="9"/>
        <v>-0.0003199374450221375</v>
      </c>
      <c r="S20" s="22">
        <f t="shared" si="10"/>
        <v>0.0011544413695632645</v>
      </c>
    </row>
    <row r="21" spans="2:19" ht="12.75">
      <c r="B21" s="3">
        <v>39598</v>
      </c>
      <c r="C21" s="2">
        <v>6053.5</v>
      </c>
      <c r="D21" s="2">
        <v>321.9</v>
      </c>
      <c r="E21" s="2">
        <v>72592</v>
      </c>
      <c r="F21" s="21">
        <f t="shared" si="0"/>
        <v>-0.0024138679540275415</v>
      </c>
      <c r="G21" s="21">
        <f t="shared" si="1"/>
        <v>-0.007736383936495327</v>
      </c>
      <c r="H21" s="21">
        <f t="shared" si="2"/>
        <v>0.011012030470157134</v>
      </c>
      <c r="I21" s="21"/>
      <c r="J21" s="21"/>
      <c r="K21" s="21"/>
      <c r="L21" s="22">
        <f t="shared" si="3"/>
        <v>-0.013425898424184676</v>
      </c>
      <c r="M21" s="22">
        <f t="shared" si="4"/>
        <v>-0.01874841440665246</v>
      </c>
      <c r="N21" s="22">
        <f t="shared" si="5"/>
        <v>-0.007492524874897289</v>
      </c>
      <c r="O21" s="22">
        <f t="shared" si="6"/>
        <v>-0.007707043387567973</v>
      </c>
      <c r="P21" s="24">
        <f t="shared" si="7"/>
        <v>-0.007535287439341513</v>
      </c>
      <c r="Q21" s="24">
        <f t="shared" si="8"/>
        <v>-0.007786619927934777</v>
      </c>
      <c r="R21" s="22">
        <f t="shared" si="9"/>
        <v>-0.0024932330333926208</v>
      </c>
      <c r="S21" s="22">
        <f t="shared" si="10"/>
        <v>-0.007815749015860407</v>
      </c>
    </row>
    <row r="22" spans="2:19" ht="12.75">
      <c r="B22" s="3">
        <v>39601</v>
      </c>
      <c r="C22" s="2">
        <v>6007.61</v>
      </c>
      <c r="D22" s="2">
        <v>324.3</v>
      </c>
      <c r="E22" s="2">
        <v>71897</v>
      </c>
      <c r="F22" s="21">
        <f t="shared" si="0"/>
        <v>-0.007609618259528462</v>
      </c>
      <c r="G22" s="21">
        <f t="shared" si="1"/>
        <v>0.007428075008509928</v>
      </c>
      <c r="H22" s="21">
        <f t="shared" si="2"/>
        <v>-0.009620183682627462</v>
      </c>
      <c r="I22" s="21"/>
      <c r="J22" s="21"/>
      <c r="K22" s="21"/>
      <c r="L22" s="22">
        <f t="shared" si="3"/>
        <v>0.002010565423099</v>
      </c>
      <c r="M22" s="22">
        <f t="shared" si="4"/>
        <v>0.01704825869113739</v>
      </c>
      <c r="N22" s="22">
        <f t="shared" si="5"/>
        <v>-0.0031728695080407623</v>
      </c>
      <c r="O22" s="22">
        <f t="shared" si="6"/>
        <v>0.007402442908163384</v>
      </c>
      <c r="P22" s="24">
        <f t="shared" si="7"/>
        <v>-0.0032156320724849863</v>
      </c>
      <c r="Q22" s="24">
        <f t="shared" si="8"/>
        <v>0.007322866367796581</v>
      </c>
      <c r="R22" s="22">
        <f t="shared" si="9"/>
        <v>-0.007688983338893542</v>
      </c>
      <c r="S22" s="22">
        <f t="shared" si="10"/>
        <v>0.007348709929144849</v>
      </c>
    </row>
    <row r="23" spans="2:19" ht="12.75">
      <c r="B23" s="3">
        <v>39602</v>
      </c>
      <c r="C23" s="2">
        <v>6057.7</v>
      </c>
      <c r="D23" s="2">
        <v>327.7</v>
      </c>
      <c r="E23" s="2">
        <v>70011</v>
      </c>
      <c r="F23" s="21">
        <f t="shared" si="0"/>
        <v>0.008303191178539714</v>
      </c>
      <c r="G23" s="21">
        <f t="shared" si="1"/>
        <v>0.010429542391496566</v>
      </c>
      <c r="H23" s="21">
        <f t="shared" si="2"/>
        <v>-0.026582166678124193</v>
      </c>
      <c r="I23" s="21"/>
      <c r="J23" s="21"/>
      <c r="K23" s="21"/>
      <c r="L23" s="22">
        <f t="shared" si="3"/>
        <v>0.034885357856663905</v>
      </c>
      <c r="M23" s="22">
        <f t="shared" si="4"/>
        <v>0.03701170906962076</v>
      </c>
      <c r="N23" s="22">
        <f t="shared" si="5"/>
        <v>0.020562665499594894</v>
      </c>
      <c r="O23" s="22">
        <f t="shared" si="6"/>
        <v>0.010358716637415317</v>
      </c>
      <c r="P23" s="24">
        <f t="shared" si="7"/>
        <v>0.020519902935150672</v>
      </c>
      <c r="Q23" s="24">
        <f t="shared" si="8"/>
        <v>0.010279140097048512</v>
      </c>
      <c r="R23" s="22">
        <f t="shared" si="9"/>
        <v>0.008223826099174634</v>
      </c>
      <c r="S23" s="22">
        <f t="shared" si="10"/>
        <v>0.010350177312131486</v>
      </c>
    </row>
    <row r="24" spans="2:19" ht="12.75">
      <c r="B24" s="3">
        <v>39603</v>
      </c>
      <c r="C24" s="2">
        <v>5970.14</v>
      </c>
      <c r="D24" s="2">
        <v>329</v>
      </c>
      <c r="E24" s="2">
        <v>68673</v>
      </c>
      <c r="F24" s="21">
        <f t="shared" si="0"/>
        <v>-0.014559812368854532</v>
      </c>
      <c r="G24" s="21">
        <f t="shared" si="1"/>
        <v>0.0039591950606029935</v>
      </c>
      <c r="H24" s="21">
        <f t="shared" si="2"/>
        <v>-0.019296263682878765</v>
      </c>
      <c r="I24" s="21"/>
      <c r="J24" s="21"/>
      <c r="K24" s="21"/>
      <c r="L24" s="22">
        <f t="shared" si="3"/>
        <v>0.004736451314024233</v>
      </c>
      <c r="M24" s="22">
        <f t="shared" si="4"/>
        <v>0.02325545874348176</v>
      </c>
      <c r="N24" s="22">
        <f t="shared" si="5"/>
        <v>-0.005660535948801055</v>
      </c>
      <c r="O24" s="22">
        <f t="shared" si="6"/>
        <v>0.003907781929279307</v>
      </c>
      <c r="P24" s="24">
        <f t="shared" si="7"/>
        <v>-0.00570329851324528</v>
      </c>
      <c r="Q24" s="24">
        <f t="shared" si="8"/>
        <v>0.0038282053889125037</v>
      </c>
      <c r="R24" s="22">
        <f t="shared" si="9"/>
        <v>-0.014639177448219612</v>
      </c>
      <c r="S24" s="22">
        <f t="shared" si="10"/>
        <v>0.0038798299812379143</v>
      </c>
    </row>
    <row r="25" spans="2:19" ht="12.75">
      <c r="B25" s="3">
        <v>39604</v>
      </c>
      <c r="C25" s="2">
        <v>5995.34</v>
      </c>
      <c r="D25" s="2">
        <v>330</v>
      </c>
      <c r="E25" s="2">
        <v>71209</v>
      </c>
      <c r="F25" s="21">
        <f t="shared" si="0"/>
        <v>0.004212123083762365</v>
      </c>
      <c r="G25" s="21">
        <f t="shared" si="1"/>
        <v>0.003034903695154111</v>
      </c>
      <c r="H25" s="21">
        <f t="shared" si="2"/>
        <v>0.03626310604595965</v>
      </c>
      <c r="I25" s="21"/>
      <c r="J25" s="21"/>
      <c r="K25" s="21"/>
      <c r="L25" s="22">
        <f t="shared" si="3"/>
        <v>-0.032050982962197286</v>
      </c>
      <c r="M25" s="22">
        <f t="shared" si="4"/>
        <v>-0.033228202350805536</v>
      </c>
      <c r="N25" s="22">
        <f t="shared" si="5"/>
        <v>-0.012512120005797355</v>
      </c>
      <c r="O25" s="22">
        <f t="shared" si="6"/>
        <v>0.003131523427553391</v>
      </c>
      <c r="P25" s="24">
        <f t="shared" si="7"/>
        <v>-0.012554882570241578</v>
      </c>
      <c r="Q25" s="24">
        <f t="shared" si="8"/>
        <v>0.0030519468871865875</v>
      </c>
      <c r="R25" s="22">
        <f t="shared" si="9"/>
        <v>0.004132758004397286</v>
      </c>
      <c r="S25" s="22">
        <f t="shared" si="10"/>
        <v>0.002955538615789032</v>
      </c>
    </row>
    <row r="26" spans="2:19" ht="12.75">
      <c r="B26" s="3">
        <v>39605</v>
      </c>
      <c r="C26" s="2">
        <v>5906.84</v>
      </c>
      <c r="D26" s="2">
        <v>331.1</v>
      </c>
      <c r="E26" s="2">
        <v>69785</v>
      </c>
      <c r="F26" s="21">
        <f t="shared" si="0"/>
        <v>-0.014871499348858409</v>
      </c>
      <c r="G26" s="21">
        <f t="shared" si="1"/>
        <v>0.0033277900926747457</v>
      </c>
      <c r="H26" s="21">
        <f t="shared" si="2"/>
        <v>-0.02020012796332954</v>
      </c>
      <c r="I26" s="21"/>
      <c r="J26" s="21"/>
      <c r="K26" s="21"/>
      <c r="L26" s="22">
        <f t="shared" si="3"/>
        <v>0.00532862861447113</v>
      </c>
      <c r="M26" s="22">
        <f t="shared" si="4"/>
        <v>0.023527918056004286</v>
      </c>
      <c r="N26" s="22">
        <f t="shared" si="5"/>
        <v>-0.005555368235578426</v>
      </c>
      <c r="O26" s="22">
        <f t="shared" si="6"/>
        <v>0.0032739686975693594</v>
      </c>
      <c r="P26" s="24">
        <f t="shared" si="7"/>
        <v>-0.005598130800022652</v>
      </c>
      <c r="Q26" s="24">
        <f t="shared" si="8"/>
        <v>0.0031943921572025564</v>
      </c>
      <c r="R26" s="22">
        <f t="shared" si="9"/>
        <v>-0.014950864428223489</v>
      </c>
      <c r="S26" s="22">
        <f t="shared" si="10"/>
        <v>0.0032484250133096664</v>
      </c>
    </row>
    <row r="27" spans="2:19" ht="12.75">
      <c r="B27" s="3">
        <v>39608</v>
      </c>
      <c r="C27" s="2">
        <v>5877.56</v>
      </c>
      <c r="D27" s="2">
        <v>327.6</v>
      </c>
      <c r="E27" s="2">
        <v>69281</v>
      </c>
      <c r="F27" s="21">
        <f t="shared" si="0"/>
        <v>-0.004969291648788549</v>
      </c>
      <c r="G27" s="21">
        <f t="shared" si="1"/>
        <v>-0.010627092574286238</v>
      </c>
      <c r="H27" s="21">
        <f t="shared" si="2"/>
        <v>-0.007248388630461061</v>
      </c>
      <c r="I27" s="21"/>
      <c r="J27" s="21"/>
      <c r="K27" s="21"/>
      <c r="L27" s="22">
        <f t="shared" si="3"/>
        <v>0.002279096981672512</v>
      </c>
      <c r="M27" s="22">
        <f t="shared" si="4"/>
        <v>-0.003378703943825177</v>
      </c>
      <c r="N27" s="22">
        <f t="shared" si="5"/>
        <v>-0.0016263950610060987</v>
      </c>
      <c r="O27" s="22">
        <f t="shared" si="6"/>
        <v>-0.010646405243446832</v>
      </c>
      <c r="P27" s="24">
        <f t="shared" si="7"/>
        <v>-0.0016691576254503227</v>
      </c>
      <c r="Q27" s="24">
        <f t="shared" si="8"/>
        <v>-0.010725981783813635</v>
      </c>
      <c r="R27" s="22">
        <f t="shared" si="9"/>
        <v>-0.005048656728153628</v>
      </c>
      <c r="S27" s="22">
        <f t="shared" si="10"/>
        <v>-0.010706457653651318</v>
      </c>
    </row>
    <row r="28" spans="2:19" ht="12.75">
      <c r="B28" s="3">
        <v>39609</v>
      </c>
      <c r="C28" s="2">
        <v>5827.32</v>
      </c>
      <c r="D28" s="2">
        <v>323.8</v>
      </c>
      <c r="E28" s="2">
        <v>67774</v>
      </c>
      <c r="F28" s="21">
        <f t="shared" si="0"/>
        <v>-0.008584506382088087</v>
      </c>
      <c r="G28" s="21">
        <f t="shared" si="1"/>
        <v>-0.011667310735379674</v>
      </c>
      <c r="H28" s="21">
        <f t="shared" si="2"/>
        <v>-0.021992057757330572</v>
      </c>
      <c r="I28" s="21"/>
      <c r="J28" s="21"/>
      <c r="K28" s="21"/>
      <c r="L28" s="22">
        <f t="shared" si="3"/>
        <v>0.013407551375242485</v>
      </c>
      <c r="M28" s="22">
        <f t="shared" si="4"/>
        <v>0.010324747021950898</v>
      </c>
      <c r="N28" s="22">
        <f t="shared" si="5"/>
        <v>0.0015580478576696939</v>
      </c>
      <c r="O28" s="22">
        <f t="shared" si="6"/>
        <v>-0.011725906563677717</v>
      </c>
      <c r="P28" s="24">
        <f t="shared" si="7"/>
        <v>0.0015152852932254698</v>
      </c>
      <c r="Q28" s="24">
        <f t="shared" si="8"/>
        <v>-0.01180548310404452</v>
      </c>
      <c r="R28" s="22">
        <f t="shared" si="9"/>
        <v>-0.008663871461453167</v>
      </c>
      <c r="S28" s="22">
        <f t="shared" si="10"/>
        <v>-0.011746675814744754</v>
      </c>
    </row>
    <row r="29" spans="2:19" ht="12.75">
      <c r="B29" s="3">
        <v>39610</v>
      </c>
      <c r="C29" s="2">
        <v>5723.33</v>
      </c>
      <c r="D29" s="2">
        <v>321.8</v>
      </c>
      <c r="E29" s="2">
        <v>66794</v>
      </c>
      <c r="F29" s="21">
        <f t="shared" si="0"/>
        <v>-0.018006399589919436</v>
      </c>
      <c r="G29" s="21">
        <f t="shared" si="1"/>
        <v>-0.006195806685251902</v>
      </c>
      <c r="H29" s="21">
        <f t="shared" si="2"/>
        <v>-0.01456538442358731</v>
      </c>
      <c r="I29" s="21"/>
      <c r="J29" s="21"/>
      <c r="K29" s="21"/>
      <c r="L29" s="22">
        <f t="shared" si="3"/>
        <v>-0.0034410151663321255</v>
      </c>
      <c r="M29" s="22">
        <f t="shared" si="4"/>
        <v>0.008369577738335408</v>
      </c>
      <c r="N29" s="22">
        <f t="shared" si="5"/>
        <v>-0.011288965361195896</v>
      </c>
      <c r="O29" s="22">
        <f t="shared" si="6"/>
        <v>-0.006234614821088806</v>
      </c>
      <c r="P29" s="24">
        <f t="shared" si="7"/>
        <v>-0.01133172792564012</v>
      </c>
      <c r="Q29" s="24">
        <f t="shared" si="8"/>
        <v>-0.006314191361455609</v>
      </c>
      <c r="R29" s="22">
        <f t="shared" si="9"/>
        <v>-0.018085764669284514</v>
      </c>
      <c r="S29" s="22">
        <f t="shared" si="10"/>
        <v>-0.006275171764616981</v>
      </c>
    </row>
    <row r="30" spans="2:19" ht="12.75">
      <c r="B30" s="3">
        <v>39611</v>
      </c>
      <c r="C30" s="2">
        <v>5790.51</v>
      </c>
      <c r="D30" s="2">
        <v>327</v>
      </c>
      <c r="E30" s="2">
        <v>67319</v>
      </c>
      <c r="F30" s="21">
        <f t="shared" si="0"/>
        <v>0.011669566777464776</v>
      </c>
      <c r="G30" s="21">
        <f t="shared" si="1"/>
        <v>0.016029936338970555</v>
      </c>
      <c r="H30" s="21">
        <f t="shared" si="2"/>
        <v>0.00782925863642951</v>
      </c>
      <c r="I30" s="21"/>
      <c r="J30" s="21"/>
      <c r="K30" s="21"/>
      <c r="L30" s="22">
        <f t="shared" si="3"/>
        <v>0.0038403081410352657</v>
      </c>
      <c r="M30" s="22">
        <f t="shared" si="4"/>
        <v>0.008200677702541044</v>
      </c>
      <c r="N30" s="22">
        <f t="shared" si="5"/>
        <v>0.008058777771119555</v>
      </c>
      <c r="O30" s="22">
        <f t="shared" si="6"/>
        <v>0.01605079668318315</v>
      </c>
      <c r="P30" s="24">
        <f t="shared" si="7"/>
        <v>0.008016015206675331</v>
      </c>
      <c r="Q30" s="24">
        <f t="shared" si="8"/>
        <v>0.015971220142816347</v>
      </c>
      <c r="R30" s="22">
        <f t="shared" si="9"/>
        <v>0.011590201698099696</v>
      </c>
      <c r="S30" s="22">
        <f t="shared" si="10"/>
        <v>0.015950571259605476</v>
      </c>
    </row>
    <row r="31" spans="2:19" ht="12.75">
      <c r="B31" s="3">
        <v>39612</v>
      </c>
      <c r="C31" s="2">
        <v>5802.78</v>
      </c>
      <c r="D31" s="2">
        <v>321.9</v>
      </c>
      <c r="E31" s="2">
        <v>67203</v>
      </c>
      <c r="F31" s="21">
        <f t="shared" si="0"/>
        <v>0.002116742457302696</v>
      </c>
      <c r="G31" s="21">
        <f t="shared" si="1"/>
        <v>-0.015719232592490997</v>
      </c>
      <c r="H31" s="21">
        <f t="shared" si="2"/>
        <v>-0.0017246253958739708</v>
      </c>
      <c r="I31" s="21"/>
      <c r="J31" s="21"/>
      <c r="K31" s="21"/>
      <c r="L31" s="22">
        <f t="shared" si="3"/>
        <v>0.003841367853176667</v>
      </c>
      <c r="M31" s="22">
        <f t="shared" si="4"/>
        <v>-0.013994607196617026</v>
      </c>
      <c r="N31" s="22">
        <f t="shared" si="5"/>
        <v>0.0029121253547982648</v>
      </c>
      <c r="O31" s="22">
        <f t="shared" si="6"/>
        <v>-0.015723827699265003</v>
      </c>
      <c r="P31" s="24">
        <f t="shared" si="7"/>
        <v>0.0028693627903540403</v>
      </c>
      <c r="Q31" s="24">
        <f t="shared" si="8"/>
        <v>-0.015803404239631808</v>
      </c>
      <c r="R31" s="22">
        <f t="shared" si="9"/>
        <v>0.002037377377937617</v>
      </c>
      <c r="S31" s="22">
        <f t="shared" si="10"/>
        <v>-0.015798597671856075</v>
      </c>
    </row>
    <row r="32" spans="2:19" ht="12.75">
      <c r="B32" s="3">
        <v>39615</v>
      </c>
      <c r="C32" s="2">
        <v>5794.56</v>
      </c>
      <c r="D32" s="2">
        <v>321</v>
      </c>
      <c r="E32" s="2">
        <v>67284</v>
      </c>
      <c r="F32" s="21">
        <f t="shared" si="0"/>
        <v>-0.0014175666793426434</v>
      </c>
      <c r="G32" s="21">
        <f t="shared" si="1"/>
        <v>-0.0027998151747464935</v>
      </c>
      <c r="H32" s="21">
        <f t="shared" si="2"/>
        <v>0.0012045775397518126</v>
      </c>
      <c r="I32" s="21"/>
      <c r="J32" s="21"/>
      <c r="K32" s="21"/>
      <c r="L32" s="22">
        <f t="shared" si="3"/>
        <v>-0.002622144219094456</v>
      </c>
      <c r="M32" s="22">
        <f t="shared" si="4"/>
        <v>-0.004004392714498306</v>
      </c>
      <c r="N32" s="22">
        <f t="shared" si="5"/>
        <v>-0.0019731078282310102</v>
      </c>
      <c r="O32" s="22">
        <f t="shared" si="6"/>
        <v>-0.0027966056879640457</v>
      </c>
      <c r="P32" s="24">
        <f t="shared" si="7"/>
        <v>-0.0020158703926752347</v>
      </c>
      <c r="Q32" s="24">
        <f t="shared" si="8"/>
        <v>-0.002876182228330849</v>
      </c>
      <c r="R32" s="22">
        <f t="shared" si="9"/>
        <v>-0.001496931758707723</v>
      </c>
      <c r="S32" s="22">
        <f t="shared" si="10"/>
        <v>-0.0028791802541115728</v>
      </c>
    </row>
    <row r="33" spans="2:19" ht="12.75">
      <c r="B33" s="3">
        <v>39616</v>
      </c>
      <c r="C33" s="2">
        <v>5861.92</v>
      </c>
      <c r="D33" s="2">
        <v>323.5</v>
      </c>
      <c r="E33" s="2">
        <v>68437</v>
      </c>
      <c r="F33" s="21">
        <f t="shared" si="0"/>
        <v>0.011557648590850143</v>
      </c>
      <c r="G33" s="21">
        <f t="shared" si="1"/>
        <v>0.007757990810939337</v>
      </c>
      <c r="H33" s="21">
        <f t="shared" si="2"/>
        <v>0.016991147118522593</v>
      </c>
      <c r="I33" s="21"/>
      <c r="J33" s="21"/>
      <c r="K33" s="21"/>
      <c r="L33" s="22">
        <f t="shared" si="3"/>
        <v>-0.005433498527672449</v>
      </c>
      <c r="M33" s="22">
        <f t="shared" si="4"/>
        <v>-0.009233156307583257</v>
      </c>
      <c r="N33" s="22">
        <f t="shared" si="5"/>
        <v>0.0037214727701552434</v>
      </c>
      <c r="O33" s="22">
        <f t="shared" si="6"/>
        <v>0.007803262169814878</v>
      </c>
      <c r="P33" s="24">
        <f t="shared" si="7"/>
        <v>0.0036787102057110176</v>
      </c>
      <c r="Q33" s="24">
        <f t="shared" si="8"/>
        <v>0.0077236856294480745</v>
      </c>
      <c r="R33" s="22">
        <f t="shared" si="9"/>
        <v>0.011478283511485063</v>
      </c>
      <c r="S33" s="22">
        <f t="shared" si="10"/>
        <v>0.0076786257315742575</v>
      </c>
    </row>
    <row r="34" spans="2:19" ht="12.75">
      <c r="B34" s="3">
        <v>39617</v>
      </c>
      <c r="C34" s="2">
        <v>5756.85</v>
      </c>
      <c r="D34" s="2">
        <v>324.3</v>
      </c>
      <c r="E34" s="2">
        <v>67090</v>
      </c>
      <c r="F34" s="21">
        <f t="shared" si="0"/>
        <v>-0.018086744859071132</v>
      </c>
      <c r="G34" s="21">
        <f t="shared" si="1"/>
        <v>0.0024698993723171105</v>
      </c>
      <c r="H34" s="21">
        <f t="shared" si="2"/>
        <v>-0.019878612473261777</v>
      </c>
      <c r="I34" s="21"/>
      <c r="J34" s="21"/>
      <c r="K34" s="21"/>
      <c r="L34" s="22">
        <f t="shared" si="3"/>
        <v>0.0017918676141906453</v>
      </c>
      <c r="M34" s="22">
        <f t="shared" si="4"/>
        <v>0.022348511845578886</v>
      </c>
      <c r="N34" s="22">
        <f t="shared" si="5"/>
        <v>-0.00891889401737454</v>
      </c>
      <c r="O34" s="22">
        <f t="shared" si="6"/>
        <v>0.002416934625855478</v>
      </c>
      <c r="P34" s="24">
        <f t="shared" si="7"/>
        <v>-0.008961656581818765</v>
      </c>
      <c r="Q34" s="24">
        <f t="shared" si="8"/>
        <v>0.002337358085488675</v>
      </c>
      <c r="R34" s="22">
        <f t="shared" si="9"/>
        <v>-0.01816610993843621</v>
      </c>
      <c r="S34" s="22">
        <f t="shared" si="10"/>
        <v>0.0023905342929520313</v>
      </c>
    </row>
    <row r="35" spans="2:19" ht="12.75">
      <c r="B35" s="3">
        <v>39618</v>
      </c>
      <c r="C35" s="2">
        <v>5708.36</v>
      </c>
      <c r="D35" s="2">
        <v>328.1</v>
      </c>
      <c r="E35" s="2">
        <v>66590</v>
      </c>
      <c r="F35" s="21">
        <f t="shared" si="0"/>
        <v>-0.008458683115012028</v>
      </c>
      <c r="G35" s="21">
        <f t="shared" si="1"/>
        <v>0.011649426653783775</v>
      </c>
      <c r="H35" s="21">
        <f t="shared" si="2"/>
        <v>-0.007480585452265733</v>
      </c>
      <c r="I35" s="21"/>
      <c r="J35" s="21"/>
      <c r="K35" s="21"/>
      <c r="L35" s="22">
        <f t="shared" si="3"/>
        <v>-0.0009780976627462943</v>
      </c>
      <c r="M35" s="22">
        <f t="shared" si="4"/>
        <v>0.019130012106049508</v>
      </c>
      <c r="N35" s="22">
        <f t="shared" si="5"/>
        <v>-0.005008699283032601</v>
      </c>
      <c r="O35" s="22">
        <f t="shared" si="6"/>
        <v>0.01162949531740923</v>
      </c>
      <c r="P35" s="24">
        <f t="shared" si="7"/>
        <v>-0.005051461847476825</v>
      </c>
      <c r="Q35" s="24">
        <f t="shared" si="8"/>
        <v>0.011549918777042424</v>
      </c>
      <c r="R35" s="22">
        <f t="shared" si="9"/>
        <v>-0.008538048194377108</v>
      </c>
      <c r="S35" s="22">
        <f t="shared" si="10"/>
        <v>0.011570061574418694</v>
      </c>
    </row>
    <row r="36" spans="2:19" ht="12.75">
      <c r="B36" s="3">
        <v>39619</v>
      </c>
      <c r="C36" s="2">
        <v>5620.77</v>
      </c>
      <c r="D36" s="2">
        <v>327.5</v>
      </c>
      <c r="E36" s="2">
        <v>64613</v>
      </c>
      <c r="F36" s="21">
        <f t="shared" si="0"/>
        <v>-0.015463101805463514</v>
      </c>
      <c r="G36" s="21">
        <f t="shared" si="1"/>
        <v>-0.0018303848917493714</v>
      </c>
      <c r="H36" s="21">
        <f t="shared" si="2"/>
        <v>-0.030138787189610692</v>
      </c>
      <c r="I36" s="21"/>
      <c r="J36" s="21"/>
      <c r="K36" s="21"/>
      <c r="L36" s="22">
        <f t="shared" si="3"/>
        <v>0.014675685384147178</v>
      </c>
      <c r="M36" s="22">
        <f t="shared" si="4"/>
        <v>0.028308402297861322</v>
      </c>
      <c r="N36" s="22">
        <f t="shared" si="5"/>
        <v>-0.0015633436671305852</v>
      </c>
      <c r="O36" s="22">
        <f t="shared" si="6"/>
        <v>-0.0019106869361856195</v>
      </c>
      <c r="P36" s="24">
        <f t="shared" si="7"/>
        <v>-0.0016061062315748092</v>
      </c>
      <c r="Q36" s="24">
        <f t="shared" si="8"/>
        <v>-0.001990263476552423</v>
      </c>
      <c r="R36" s="22">
        <f t="shared" si="9"/>
        <v>-0.015542466884828594</v>
      </c>
      <c r="S36" s="22">
        <f t="shared" si="10"/>
        <v>-0.0019097499711144507</v>
      </c>
    </row>
    <row r="37" spans="2:19" ht="12.75">
      <c r="B37" s="3">
        <v>39622</v>
      </c>
      <c r="C37" s="2">
        <v>5667.23</v>
      </c>
      <c r="D37" s="2">
        <v>330.86</v>
      </c>
      <c r="E37" s="2">
        <v>64640</v>
      </c>
      <c r="F37" s="21">
        <f t="shared" si="0"/>
        <v>0.008231797015139274</v>
      </c>
      <c r="G37" s="21">
        <f t="shared" si="1"/>
        <v>0.010207270103563383</v>
      </c>
      <c r="H37" s="21">
        <f t="shared" si="2"/>
        <v>0.0004177852799196497</v>
      </c>
      <c r="I37" s="21"/>
      <c r="J37" s="21"/>
      <c r="K37" s="21"/>
      <c r="L37" s="22">
        <f t="shared" si="3"/>
        <v>0.007814011735219624</v>
      </c>
      <c r="M37" s="22">
        <f t="shared" si="4"/>
        <v>0.009789484823643732</v>
      </c>
      <c r="N37" s="22">
        <f t="shared" si="5"/>
        <v>0.00803911791667042</v>
      </c>
      <c r="O37" s="22">
        <f t="shared" si="6"/>
        <v>0.01020838325426523</v>
      </c>
      <c r="P37" s="24">
        <f t="shared" si="7"/>
        <v>0.007996355352226196</v>
      </c>
      <c r="Q37" s="24">
        <f t="shared" si="8"/>
        <v>0.010128806713898425</v>
      </c>
      <c r="R37" s="22">
        <f t="shared" si="9"/>
        <v>0.008152431935774194</v>
      </c>
      <c r="S37" s="22">
        <f t="shared" si="10"/>
        <v>0.010127905024198303</v>
      </c>
    </row>
    <row r="38" spans="2:19" ht="12.75">
      <c r="B38" s="3">
        <v>39623</v>
      </c>
      <c r="C38" s="2">
        <v>5634.74</v>
      </c>
      <c r="D38" s="2">
        <v>332.9</v>
      </c>
      <c r="E38" s="2">
        <v>64167</v>
      </c>
      <c r="F38" s="21">
        <f t="shared" si="0"/>
        <v>-0.005749455979750701</v>
      </c>
      <c r="G38" s="21">
        <f t="shared" si="1"/>
        <v>0.006146819402109175</v>
      </c>
      <c r="H38" s="21">
        <f t="shared" si="2"/>
        <v>-0.007344354361408865</v>
      </c>
      <c r="I38" s="21"/>
      <c r="J38" s="21"/>
      <c r="K38" s="21"/>
      <c r="L38" s="22">
        <f t="shared" si="3"/>
        <v>0.0015948983816581634</v>
      </c>
      <c r="M38" s="22">
        <f t="shared" si="4"/>
        <v>0.013491173763518039</v>
      </c>
      <c r="N38" s="22">
        <f t="shared" si="5"/>
        <v>-0.002362300794522013</v>
      </c>
      <c r="O38" s="22">
        <f t="shared" si="6"/>
        <v>0.006127251041027655</v>
      </c>
      <c r="P38" s="24">
        <f t="shared" si="7"/>
        <v>-0.0024050633589662376</v>
      </c>
      <c r="Q38" s="24">
        <f t="shared" si="8"/>
        <v>0.006047674500660852</v>
      </c>
      <c r="R38" s="22">
        <f t="shared" si="9"/>
        <v>-0.0058288210591157805</v>
      </c>
      <c r="S38" s="22">
        <f t="shared" si="10"/>
        <v>0.006067454322744096</v>
      </c>
    </row>
    <row r="39" spans="2:19" ht="12.75">
      <c r="B39" s="3">
        <v>39624</v>
      </c>
      <c r="C39" s="2">
        <v>5666.12</v>
      </c>
      <c r="D39" s="2">
        <v>335.1</v>
      </c>
      <c r="E39" s="2">
        <v>65853</v>
      </c>
      <c r="F39" s="21">
        <f t="shared" si="0"/>
        <v>0.005553573914245061</v>
      </c>
      <c r="G39" s="21">
        <f t="shared" si="1"/>
        <v>0.006586850162285577</v>
      </c>
      <c r="H39" s="21">
        <f t="shared" si="2"/>
        <v>0.02593592538668113</v>
      </c>
      <c r="I39" s="21"/>
      <c r="J39" s="21"/>
      <c r="K39" s="21"/>
      <c r="L39" s="22">
        <f t="shared" si="3"/>
        <v>-0.02038235147243607</v>
      </c>
      <c r="M39" s="22">
        <f t="shared" si="4"/>
        <v>-0.01934907522439555</v>
      </c>
      <c r="N39" s="22">
        <f t="shared" si="5"/>
        <v>-0.006407859294752403</v>
      </c>
      <c r="O39" s="22">
        <f t="shared" si="6"/>
        <v>0.006655954065498193</v>
      </c>
      <c r="P39" s="24">
        <f t="shared" si="7"/>
        <v>-0.006450621859196629</v>
      </c>
      <c r="Q39" s="24">
        <f t="shared" si="8"/>
        <v>0.00657637752513139</v>
      </c>
      <c r="R39" s="22">
        <f t="shared" si="9"/>
        <v>0.0054742088348799815</v>
      </c>
      <c r="S39" s="22">
        <f t="shared" si="10"/>
        <v>0.006507485082920498</v>
      </c>
    </row>
    <row r="40" spans="2:19" ht="12.75">
      <c r="B40" s="3">
        <v>39625</v>
      </c>
      <c r="C40" s="2">
        <v>5518.23</v>
      </c>
      <c r="D40" s="2">
        <v>334</v>
      </c>
      <c r="E40" s="2">
        <v>63946</v>
      </c>
      <c r="F40" s="21">
        <f t="shared" si="0"/>
        <v>-0.026447423451094357</v>
      </c>
      <c r="G40" s="21">
        <f t="shared" si="1"/>
        <v>-0.0032880017665643945</v>
      </c>
      <c r="H40" s="21">
        <f t="shared" si="2"/>
        <v>-0.029386008035824335</v>
      </c>
      <c r="I40" s="21"/>
      <c r="J40" s="21"/>
      <c r="K40" s="21"/>
      <c r="L40" s="22">
        <f t="shared" si="3"/>
        <v>0.0029385845847299773</v>
      </c>
      <c r="M40" s="22">
        <f t="shared" si="4"/>
        <v>0.02609800626925994</v>
      </c>
      <c r="N40" s="22">
        <f t="shared" si="5"/>
        <v>-0.012894840801389458</v>
      </c>
      <c r="O40" s="22">
        <f t="shared" si="6"/>
        <v>-0.0033662980997330415</v>
      </c>
      <c r="P40" s="24">
        <f t="shared" si="7"/>
        <v>-0.012937603365833683</v>
      </c>
      <c r="Q40" s="24">
        <f t="shared" si="8"/>
        <v>-0.003445874640099845</v>
      </c>
      <c r="R40" s="22">
        <f t="shared" si="9"/>
        <v>-0.026526788530459436</v>
      </c>
      <c r="S40" s="22">
        <f t="shared" si="10"/>
        <v>-0.0033673668459294737</v>
      </c>
    </row>
    <row r="41" spans="2:19" ht="12.75">
      <c r="B41" s="3">
        <v>39626</v>
      </c>
      <c r="C41" s="2">
        <v>5529.95</v>
      </c>
      <c r="D41" s="2">
        <v>341</v>
      </c>
      <c r="E41" s="2">
        <v>64321</v>
      </c>
      <c r="F41" s="21">
        <f t="shared" si="0"/>
        <v>0.0021216172068576826</v>
      </c>
      <c r="G41" s="21">
        <f t="shared" si="1"/>
        <v>0.020741484306816372</v>
      </c>
      <c r="H41" s="21">
        <f t="shared" si="2"/>
        <v>0.005847194811247163</v>
      </c>
      <c r="I41" s="21"/>
      <c r="J41" s="21"/>
      <c r="K41" s="21"/>
      <c r="L41" s="22">
        <f t="shared" si="3"/>
        <v>-0.0037255776043894806</v>
      </c>
      <c r="M41" s="22">
        <f t="shared" si="4"/>
        <v>0.014894289495569209</v>
      </c>
      <c r="N41" s="22">
        <f t="shared" si="5"/>
        <v>-0.0005750604382224567</v>
      </c>
      <c r="O41" s="22">
        <f t="shared" si="6"/>
        <v>0.020757063623084347</v>
      </c>
      <c r="P41" s="24">
        <f t="shared" si="7"/>
        <v>-0.0006178230026666811</v>
      </c>
      <c r="Q41" s="24">
        <f t="shared" si="8"/>
        <v>0.020677487082717546</v>
      </c>
      <c r="R41" s="22">
        <f t="shared" si="9"/>
        <v>0.0020422521274926033</v>
      </c>
      <c r="S41" s="22">
        <f t="shared" si="10"/>
        <v>0.020662119227451294</v>
      </c>
    </row>
    <row r="42" spans="2:19" ht="12.75">
      <c r="B42" s="3">
        <v>39629</v>
      </c>
      <c r="C42" s="2">
        <v>5625.9</v>
      </c>
      <c r="D42" s="2">
        <v>341.2</v>
      </c>
      <c r="E42" s="2">
        <v>65017</v>
      </c>
      <c r="F42" s="21">
        <f t="shared" si="0"/>
        <v>0.017202161389801015</v>
      </c>
      <c r="G42" s="21">
        <f t="shared" si="1"/>
        <v>0.0005863383340071735</v>
      </c>
      <c r="H42" s="21">
        <f t="shared" si="2"/>
        <v>0.01076260214841916</v>
      </c>
      <c r="I42" s="21"/>
      <c r="J42" s="21"/>
      <c r="K42" s="21"/>
      <c r="L42" s="22">
        <f t="shared" si="3"/>
        <v>0.006439559241381855</v>
      </c>
      <c r="M42" s="22">
        <f t="shared" si="4"/>
        <v>-0.010176263814411987</v>
      </c>
      <c r="N42" s="22">
        <f t="shared" si="5"/>
        <v>0.012238538737669303</v>
      </c>
      <c r="O42" s="22">
        <f t="shared" si="6"/>
        <v>0.0006150143039635869</v>
      </c>
      <c r="P42" s="24">
        <f t="shared" si="7"/>
        <v>0.012195776173225079</v>
      </c>
      <c r="Q42" s="24">
        <f t="shared" si="8"/>
        <v>0.0005354377635967836</v>
      </c>
      <c r="R42" s="22">
        <f t="shared" si="9"/>
        <v>0.017122796310435937</v>
      </c>
      <c r="S42" s="22">
        <f t="shared" si="10"/>
        <v>0.0005069732546420942</v>
      </c>
    </row>
    <row r="43" spans="2:19" ht="12.75">
      <c r="B43" s="3">
        <v>39630</v>
      </c>
      <c r="C43" s="2">
        <v>5479.93</v>
      </c>
      <c r="D43" s="2">
        <v>341</v>
      </c>
      <c r="E43" s="2">
        <v>63396</v>
      </c>
      <c r="F43" s="21">
        <f t="shared" si="0"/>
        <v>-0.026288608136137138</v>
      </c>
      <c r="G43" s="21">
        <f t="shared" si="1"/>
        <v>-0.000586338334007269</v>
      </c>
      <c r="H43" s="21">
        <f t="shared" si="2"/>
        <v>-0.02524800619177511</v>
      </c>
      <c r="I43" s="21"/>
      <c r="J43" s="21"/>
      <c r="K43" s="21"/>
      <c r="L43" s="22">
        <f t="shared" si="3"/>
        <v>-0.0010406019443620282</v>
      </c>
      <c r="M43" s="22">
        <f t="shared" si="4"/>
        <v>0.02466166785776784</v>
      </c>
      <c r="N43" s="22">
        <f t="shared" si="5"/>
        <v>-0.014644437541847891</v>
      </c>
      <c r="O43" s="22">
        <f t="shared" si="6"/>
        <v>-0.0006536093393859291</v>
      </c>
      <c r="P43" s="24">
        <f t="shared" si="7"/>
        <v>-0.014687200106292117</v>
      </c>
      <c r="Q43" s="24">
        <f t="shared" si="8"/>
        <v>-0.0007331858797527324</v>
      </c>
      <c r="R43" s="22">
        <f t="shared" si="9"/>
        <v>-0.026367973215502216</v>
      </c>
      <c r="S43" s="22">
        <f t="shared" si="10"/>
        <v>-0.0006657034133723484</v>
      </c>
    </row>
    <row r="44" spans="2:19" ht="12.75">
      <c r="B44" s="3">
        <v>39631</v>
      </c>
      <c r="C44" s="2">
        <v>5426.32</v>
      </c>
      <c r="D44" s="2">
        <v>342.5</v>
      </c>
      <c r="E44" s="2">
        <v>61106</v>
      </c>
      <c r="F44" s="21">
        <f t="shared" si="0"/>
        <v>-0.00983113935385531</v>
      </c>
      <c r="G44" s="21">
        <f t="shared" si="1"/>
        <v>0.004389180418763187</v>
      </c>
      <c r="H44" s="21">
        <f t="shared" si="2"/>
        <v>-0.0367907069412339</v>
      </c>
      <c r="I44" s="21"/>
      <c r="J44" s="21"/>
      <c r="K44" s="21"/>
      <c r="L44" s="22">
        <f t="shared" si="3"/>
        <v>0.026959567587378594</v>
      </c>
      <c r="M44" s="22">
        <f t="shared" si="4"/>
        <v>0.041179887359997086</v>
      </c>
      <c r="N44" s="22">
        <f t="shared" si="5"/>
        <v>0.007136428883187719</v>
      </c>
      <c r="O44" s="22">
        <f t="shared" si="6"/>
        <v>0.0042911549419897095</v>
      </c>
      <c r="P44" s="24">
        <f t="shared" si="7"/>
        <v>0.007093666318743497</v>
      </c>
      <c r="Q44" s="24">
        <f t="shared" si="8"/>
        <v>0.0042115784016229065</v>
      </c>
      <c r="R44" s="22">
        <f t="shared" si="9"/>
        <v>-0.00991050443322039</v>
      </c>
      <c r="S44" s="22">
        <f t="shared" si="10"/>
        <v>0.0043098153393981075</v>
      </c>
    </row>
    <row r="45" spans="2:19" ht="12.75">
      <c r="B45" s="3">
        <v>39632</v>
      </c>
      <c r="C45" s="2">
        <v>5476.57</v>
      </c>
      <c r="D45" s="2">
        <v>344</v>
      </c>
      <c r="E45" s="2">
        <v>59273</v>
      </c>
      <c r="F45" s="21">
        <f t="shared" si="0"/>
        <v>0.009217804784361152</v>
      </c>
      <c r="G45" s="21">
        <f t="shared" si="1"/>
        <v>0.004369999671118388</v>
      </c>
      <c r="H45" s="21">
        <f t="shared" si="2"/>
        <v>-0.03045617068425451</v>
      </c>
      <c r="I45" s="21"/>
      <c r="J45" s="21"/>
      <c r="K45" s="21"/>
      <c r="L45" s="22">
        <f t="shared" si="3"/>
        <v>0.03967397546861566</v>
      </c>
      <c r="M45" s="22">
        <f t="shared" si="4"/>
        <v>0.034826170355372894</v>
      </c>
      <c r="N45" s="22">
        <f t="shared" si="5"/>
        <v>0.02326393755233308</v>
      </c>
      <c r="O45" s="22">
        <f t="shared" si="6"/>
        <v>0.0042888519873626185</v>
      </c>
      <c r="P45" s="24">
        <f t="shared" si="7"/>
        <v>0.023221174987888858</v>
      </c>
      <c r="Q45" s="24">
        <f t="shared" si="8"/>
        <v>0.004209275446995815</v>
      </c>
      <c r="R45" s="22">
        <f t="shared" si="9"/>
        <v>0.009138439704996072</v>
      </c>
      <c r="S45" s="22">
        <f t="shared" si="10"/>
        <v>0.0042906345917533084</v>
      </c>
    </row>
    <row r="46" spans="2:19" ht="12.75">
      <c r="B46" s="3">
        <v>39633</v>
      </c>
      <c r="C46" s="2">
        <v>5412.75</v>
      </c>
      <c r="D46" s="2">
        <v>342.9</v>
      </c>
      <c r="E46" s="2">
        <v>59365</v>
      </c>
      <c r="F46" s="21">
        <f t="shared" si="0"/>
        <v>-0.011721710947862443</v>
      </c>
      <c r="G46" s="21">
        <f t="shared" si="1"/>
        <v>-0.0032027979045237834</v>
      </c>
      <c r="H46" s="21">
        <f t="shared" si="2"/>
        <v>0.0015509367730649284</v>
      </c>
      <c r="I46" s="21"/>
      <c r="J46" s="21"/>
      <c r="K46" s="21"/>
      <c r="L46" s="22">
        <f t="shared" si="3"/>
        <v>-0.013272647720927372</v>
      </c>
      <c r="M46" s="22">
        <f t="shared" si="4"/>
        <v>-0.004753734677588712</v>
      </c>
      <c r="N46" s="22">
        <f t="shared" si="5"/>
        <v>-0.012436990096217833</v>
      </c>
      <c r="O46" s="22">
        <f t="shared" si="6"/>
        <v>-0.0031986655752138833</v>
      </c>
      <c r="P46" s="24">
        <f t="shared" si="7"/>
        <v>-0.012479752660662057</v>
      </c>
      <c r="Q46" s="24">
        <f t="shared" si="8"/>
        <v>-0.0032782421155806867</v>
      </c>
      <c r="R46" s="22">
        <f t="shared" si="9"/>
        <v>-0.011801076027227523</v>
      </c>
      <c r="S46" s="22">
        <f t="shared" si="10"/>
        <v>-0.0032821629838888627</v>
      </c>
    </row>
    <row r="47" spans="2:19" ht="12.75">
      <c r="B47" s="3">
        <v>39636</v>
      </c>
      <c r="C47" s="2">
        <v>5512.71</v>
      </c>
      <c r="D47" s="2">
        <v>343.4</v>
      </c>
      <c r="E47" s="2">
        <v>59088</v>
      </c>
      <c r="F47" s="21">
        <f t="shared" si="0"/>
        <v>0.018299053647099293</v>
      </c>
      <c r="G47" s="21">
        <f t="shared" si="1"/>
        <v>0.001457088994500458</v>
      </c>
      <c r="H47" s="21">
        <f t="shared" si="2"/>
        <v>-0.004676969007548153</v>
      </c>
      <c r="I47" s="21"/>
      <c r="J47" s="21"/>
      <c r="K47" s="21"/>
      <c r="L47" s="22">
        <f t="shared" si="3"/>
        <v>0.022976022654647446</v>
      </c>
      <c r="M47" s="22">
        <f t="shared" si="4"/>
        <v>0.006134058002048611</v>
      </c>
      <c r="N47" s="22">
        <f t="shared" si="5"/>
        <v>0.020456032878427084</v>
      </c>
      <c r="O47" s="22">
        <f t="shared" si="6"/>
        <v>0.0014446276379532193</v>
      </c>
      <c r="P47" s="24">
        <f t="shared" si="7"/>
        <v>0.020413270313982858</v>
      </c>
      <c r="Q47" s="24">
        <f t="shared" si="8"/>
        <v>0.0013650510975864159</v>
      </c>
      <c r="R47" s="22">
        <f t="shared" si="9"/>
        <v>0.018219688567734215</v>
      </c>
      <c r="S47" s="22">
        <f t="shared" si="10"/>
        <v>0.0013777239151353785</v>
      </c>
    </row>
    <row r="48" spans="2:19" ht="12.75">
      <c r="B48" s="3">
        <v>39637</v>
      </c>
      <c r="C48" s="2">
        <v>5440.51</v>
      </c>
      <c r="D48" s="2">
        <v>346.1</v>
      </c>
      <c r="E48" s="2">
        <v>59535</v>
      </c>
      <c r="F48" s="21">
        <f t="shared" si="0"/>
        <v>-0.013183528811859802</v>
      </c>
      <c r="G48" s="21">
        <f t="shared" si="1"/>
        <v>0.007831802177923614</v>
      </c>
      <c r="H48" s="21">
        <f t="shared" si="2"/>
        <v>0.007536516792931037</v>
      </c>
      <c r="I48" s="21"/>
      <c r="J48" s="21"/>
      <c r="K48" s="21"/>
      <c r="L48" s="22">
        <f t="shared" si="3"/>
        <v>-0.02072004560479084</v>
      </c>
      <c r="M48" s="22">
        <f t="shared" si="4"/>
        <v>0.00029528538499257705</v>
      </c>
      <c r="N48" s="22">
        <f t="shared" si="5"/>
        <v>-0.016659307713252917</v>
      </c>
      <c r="O48" s="22">
        <f t="shared" si="6"/>
        <v>0.007851882538244453</v>
      </c>
      <c r="P48" s="24">
        <f t="shared" si="7"/>
        <v>-0.016702070277697142</v>
      </c>
      <c r="Q48" s="24">
        <f t="shared" si="8"/>
        <v>0.00777230599787765</v>
      </c>
      <c r="R48" s="22">
        <f t="shared" si="9"/>
        <v>-0.013262893891224882</v>
      </c>
      <c r="S48" s="22">
        <f t="shared" si="10"/>
        <v>0.007752437098558535</v>
      </c>
    </row>
    <row r="49" spans="2:19" ht="12.75">
      <c r="B49" s="3">
        <v>39638</v>
      </c>
      <c r="C49" s="2">
        <v>5529.6</v>
      </c>
      <c r="D49" s="2">
        <v>338</v>
      </c>
      <c r="E49" s="2">
        <v>59535</v>
      </c>
      <c r="F49" s="21">
        <f t="shared" si="0"/>
        <v>0.016242673713950034</v>
      </c>
      <c r="G49" s="21">
        <f t="shared" si="1"/>
        <v>-0.023681855158279863</v>
      </c>
      <c r="H49" s="21">
        <f t="shared" si="2"/>
        <v>0</v>
      </c>
      <c r="I49" s="21"/>
      <c r="J49" s="21"/>
      <c r="K49" s="21"/>
      <c r="L49" s="22">
        <f t="shared" si="3"/>
        <v>0.016242673713950034</v>
      </c>
      <c r="M49" s="22">
        <f t="shared" si="4"/>
        <v>-0.023681855158279863</v>
      </c>
      <c r="N49" s="22">
        <f t="shared" si="5"/>
        <v>0.016242673713950034</v>
      </c>
      <c r="O49" s="22">
        <f t="shared" si="6"/>
        <v>-0.023681855158279863</v>
      </c>
      <c r="P49" s="24">
        <f t="shared" si="7"/>
        <v>0.016199911149505808</v>
      </c>
      <c r="Q49" s="24">
        <f t="shared" si="8"/>
        <v>-0.023761431698646668</v>
      </c>
      <c r="R49" s="22">
        <f t="shared" si="9"/>
        <v>0.016163308634584955</v>
      </c>
      <c r="S49" s="22">
        <f t="shared" si="10"/>
        <v>-0.02376122023764494</v>
      </c>
    </row>
    <row r="50" spans="2:19" ht="12.75">
      <c r="B50" s="3">
        <v>39639</v>
      </c>
      <c r="C50" s="2">
        <v>5406.76</v>
      </c>
      <c r="D50" s="2">
        <v>331.1</v>
      </c>
      <c r="E50" s="2">
        <v>60252</v>
      </c>
      <c r="F50" s="21">
        <f t="shared" si="0"/>
        <v>-0.0224654576786676</v>
      </c>
      <c r="G50" s="21">
        <f t="shared" si="1"/>
        <v>-0.020625450929818084</v>
      </c>
      <c r="H50" s="21">
        <f t="shared" si="2"/>
        <v>0.011971391937430473</v>
      </c>
      <c r="I50" s="21"/>
      <c r="J50" s="21"/>
      <c r="K50" s="21"/>
      <c r="L50" s="22">
        <f t="shared" si="3"/>
        <v>-0.034436849616098074</v>
      </c>
      <c r="M50" s="22">
        <f t="shared" si="4"/>
        <v>-0.03259684286724856</v>
      </c>
      <c r="N50" s="22">
        <f t="shared" si="5"/>
        <v>-0.027986564134033956</v>
      </c>
      <c r="O50" s="22">
        <f t="shared" si="6"/>
        <v>-0.02059355424992598</v>
      </c>
      <c r="P50" s="24">
        <f t="shared" si="7"/>
        <v>-0.02802932669847818</v>
      </c>
      <c r="Q50" s="24">
        <f t="shared" si="8"/>
        <v>-0.02067313079029278</v>
      </c>
      <c r="R50" s="22">
        <f t="shared" si="9"/>
        <v>-0.022544822758032677</v>
      </c>
      <c r="S50" s="22">
        <f t="shared" si="10"/>
        <v>-0.020704816009183162</v>
      </c>
    </row>
    <row r="51" spans="2:19" ht="12.75">
      <c r="B51" s="3">
        <v>39640</v>
      </c>
      <c r="C51" s="2">
        <v>5261.6</v>
      </c>
      <c r="D51" s="2">
        <v>332.2</v>
      </c>
      <c r="E51" s="2">
        <v>60148</v>
      </c>
      <c r="F51" s="21">
        <f t="shared" si="0"/>
        <v>-0.0272148595038729</v>
      </c>
      <c r="G51" s="21">
        <f t="shared" si="1"/>
        <v>0.0033167526259938207</v>
      </c>
      <c r="H51" s="21">
        <f t="shared" si="2"/>
        <v>-0.0017275751804950727</v>
      </c>
      <c r="I51" s="21"/>
      <c r="J51" s="21"/>
      <c r="K51" s="21"/>
      <c r="L51" s="22">
        <f t="shared" si="3"/>
        <v>-0.025487284323377827</v>
      </c>
      <c r="M51" s="22">
        <f t="shared" si="4"/>
        <v>0.005044327806488893</v>
      </c>
      <c r="N51" s="22">
        <f t="shared" si="5"/>
        <v>-0.02641811619022868</v>
      </c>
      <c r="O51" s="22">
        <f t="shared" si="6"/>
        <v>0.0033121496597882365</v>
      </c>
      <c r="P51" s="24">
        <f t="shared" si="7"/>
        <v>-0.026460878754672904</v>
      </c>
      <c r="Q51" s="24">
        <f t="shared" si="8"/>
        <v>0.003232573119421433</v>
      </c>
      <c r="R51" s="22">
        <f t="shared" si="9"/>
        <v>-0.027294224583237978</v>
      </c>
      <c r="S51" s="22">
        <f t="shared" si="10"/>
        <v>0.0032373875466287414</v>
      </c>
    </row>
    <row r="52" spans="2:19" ht="12.75">
      <c r="B52" s="3">
        <v>39643</v>
      </c>
      <c r="C52" s="2">
        <v>5300.37</v>
      </c>
      <c r="D52" s="2">
        <v>328.3</v>
      </c>
      <c r="E52" s="2">
        <v>60720</v>
      </c>
      <c r="F52" s="21">
        <f t="shared" si="0"/>
        <v>0.007341466437129645</v>
      </c>
      <c r="G52" s="21">
        <f t="shared" si="1"/>
        <v>-0.01180937267164745</v>
      </c>
      <c r="H52" s="21">
        <f t="shared" si="2"/>
        <v>0.009464941427300793</v>
      </c>
      <c r="I52" s="21"/>
      <c r="J52" s="21"/>
      <c r="K52" s="21"/>
      <c r="L52" s="22">
        <f t="shared" si="3"/>
        <v>-0.0021234749901711484</v>
      </c>
      <c r="M52" s="22">
        <f t="shared" si="4"/>
        <v>-0.02127431409894824</v>
      </c>
      <c r="N52" s="22">
        <f t="shared" si="5"/>
        <v>0.0029763141234254087</v>
      </c>
      <c r="O52" s="22">
        <f t="shared" si="6"/>
        <v>-0.011784154200104454</v>
      </c>
      <c r="P52" s="24">
        <f t="shared" si="7"/>
        <v>0.0029335515589811855</v>
      </c>
      <c r="Q52" s="24">
        <f t="shared" si="8"/>
        <v>-0.011863730740471258</v>
      </c>
      <c r="R52" s="22">
        <f t="shared" si="9"/>
        <v>0.007262101357764565</v>
      </c>
      <c r="S52" s="22">
        <f t="shared" si="10"/>
        <v>-0.01188873775101253</v>
      </c>
    </row>
    <row r="53" spans="2:19" ht="12.75">
      <c r="B53" s="3">
        <v>39644</v>
      </c>
      <c r="C53" s="2">
        <v>5171.91</v>
      </c>
      <c r="D53" s="2">
        <v>325.8</v>
      </c>
      <c r="E53" s="2">
        <v>61015</v>
      </c>
      <c r="F53" s="21">
        <f t="shared" si="0"/>
        <v>-0.024534570076040332</v>
      </c>
      <c r="G53" s="21">
        <f t="shared" si="1"/>
        <v>-0.007644128339602265</v>
      </c>
      <c r="H53" s="21">
        <f t="shared" si="2"/>
        <v>0.004846602496428282</v>
      </c>
      <c r="I53" s="21"/>
      <c r="J53" s="21"/>
      <c r="K53" s="21"/>
      <c r="L53" s="22">
        <f t="shared" si="3"/>
        <v>-0.029381172572468615</v>
      </c>
      <c r="M53" s="22">
        <f t="shared" si="4"/>
        <v>-0.012490730836030547</v>
      </c>
      <c r="N53" s="22">
        <f t="shared" si="5"/>
        <v>-0.02676978286244655</v>
      </c>
      <c r="O53" s="22">
        <f t="shared" si="6"/>
        <v>-0.007631215010124721</v>
      </c>
      <c r="P53" s="24">
        <f t="shared" si="7"/>
        <v>-0.026812545426890773</v>
      </c>
      <c r="Q53" s="24">
        <f t="shared" si="8"/>
        <v>-0.007710791550491525</v>
      </c>
      <c r="R53" s="22">
        <f t="shared" si="9"/>
        <v>-0.02461393515540541</v>
      </c>
      <c r="S53" s="22">
        <f t="shared" si="10"/>
        <v>-0.007723493418967344</v>
      </c>
    </row>
    <row r="54" spans="2:19" ht="12.75">
      <c r="B54" s="3">
        <v>39645</v>
      </c>
      <c r="C54" s="2">
        <v>5150.62</v>
      </c>
      <c r="D54" s="2">
        <v>331.4</v>
      </c>
      <c r="E54" s="2">
        <v>62056</v>
      </c>
      <c r="F54" s="21">
        <f t="shared" si="0"/>
        <v>-0.004124963587030114</v>
      </c>
      <c r="G54" s="21">
        <f t="shared" si="1"/>
        <v>0.01704240882451774</v>
      </c>
      <c r="H54" s="21">
        <f t="shared" si="2"/>
        <v>0.016917467604767547</v>
      </c>
      <c r="I54" s="21"/>
      <c r="J54" s="21"/>
      <c r="K54" s="21"/>
      <c r="L54" s="22">
        <f t="shared" si="3"/>
        <v>-0.02104243119179766</v>
      </c>
      <c r="M54" s="22">
        <f t="shared" si="4"/>
        <v>0.00012494121975019368</v>
      </c>
      <c r="N54" s="22">
        <f t="shared" si="5"/>
        <v>-0.0119271590284051</v>
      </c>
      <c r="O54" s="22">
        <f t="shared" si="6"/>
        <v>0.017087483871061588</v>
      </c>
      <c r="P54" s="24">
        <f t="shared" si="7"/>
        <v>-0.011969921592849327</v>
      </c>
      <c r="Q54" s="24">
        <f t="shared" si="8"/>
        <v>0.017007907330694787</v>
      </c>
      <c r="R54" s="22">
        <f t="shared" si="9"/>
        <v>-0.004204328666395194</v>
      </c>
      <c r="S54" s="22">
        <f t="shared" si="10"/>
        <v>0.016963043745152662</v>
      </c>
    </row>
    <row r="55" spans="2:19" ht="12.75">
      <c r="B55" s="3">
        <v>39646</v>
      </c>
      <c r="C55" s="2">
        <v>5286.27</v>
      </c>
      <c r="D55" s="2">
        <v>325.3</v>
      </c>
      <c r="E55" s="2">
        <v>60108</v>
      </c>
      <c r="F55" s="21">
        <f t="shared" si="0"/>
        <v>0.025995797418671772</v>
      </c>
      <c r="G55" s="21">
        <f t="shared" si="1"/>
        <v>-0.018578271513156695</v>
      </c>
      <c r="H55" s="21">
        <f t="shared" si="2"/>
        <v>-0.03189425902509035</v>
      </c>
      <c r="I55" s="21"/>
      <c r="J55" s="21"/>
      <c r="K55" s="21"/>
      <c r="L55" s="22">
        <f t="shared" si="3"/>
        <v>0.05789005644376212</v>
      </c>
      <c r="M55" s="22">
        <f t="shared" si="4"/>
        <v>0.013315987511933653</v>
      </c>
      <c r="N55" s="22">
        <f t="shared" si="5"/>
        <v>0.04070516457605089</v>
      </c>
      <c r="O55" s="22">
        <f t="shared" si="6"/>
        <v>-0.018663250851886585</v>
      </c>
      <c r="P55" s="24">
        <f t="shared" si="7"/>
        <v>0.04066240201160667</v>
      </c>
      <c r="Q55" s="24">
        <f t="shared" si="8"/>
        <v>-0.01874282739225339</v>
      </c>
      <c r="R55" s="22">
        <f t="shared" si="9"/>
        <v>0.025916432339306694</v>
      </c>
      <c r="S55" s="22">
        <f t="shared" si="10"/>
        <v>-0.018657636592521773</v>
      </c>
    </row>
    <row r="56" spans="2:19" ht="12.75">
      <c r="B56" s="3">
        <v>39647</v>
      </c>
      <c r="C56" s="2">
        <v>5376.37</v>
      </c>
      <c r="D56" s="2">
        <v>329.3</v>
      </c>
      <c r="E56" s="2">
        <v>59988</v>
      </c>
      <c r="F56" s="21">
        <f t="shared" si="0"/>
        <v>0.016900532059584306</v>
      </c>
      <c r="G56" s="21">
        <f t="shared" si="1"/>
        <v>0.012221355903012805</v>
      </c>
      <c r="H56" s="21">
        <f t="shared" si="2"/>
        <v>-0.0019984019440464533</v>
      </c>
      <c r="I56" s="21"/>
      <c r="J56" s="21"/>
      <c r="K56" s="21"/>
      <c r="L56" s="22">
        <f t="shared" si="3"/>
        <v>0.018898934003630758</v>
      </c>
      <c r="M56" s="22">
        <f t="shared" si="4"/>
        <v>0.014219757847059259</v>
      </c>
      <c r="N56" s="22">
        <f t="shared" si="5"/>
        <v>0.017822178425467114</v>
      </c>
      <c r="O56" s="22">
        <f t="shared" si="6"/>
        <v>0.012216031343643421</v>
      </c>
      <c r="P56" s="24">
        <f t="shared" si="7"/>
        <v>0.017779415861022888</v>
      </c>
      <c r="Q56" s="24">
        <f t="shared" si="8"/>
        <v>0.012136454803276618</v>
      </c>
      <c r="R56" s="22">
        <f t="shared" si="9"/>
        <v>0.016821166980219227</v>
      </c>
      <c r="S56" s="22">
        <f t="shared" si="10"/>
        <v>0.012141990823647725</v>
      </c>
    </row>
    <row r="57" spans="2:19" ht="12.75">
      <c r="B57" s="3">
        <v>39650</v>
      </c>
      <c r="C57" s="2">
        <v>5404.34</v>
      </c>
      <c r="D57" s="2">
        <v>323.3</v>
      </c>
      <c r="E57" s="2">
        <v>60771</v>
      </c>
      <c r="F57" s="21">
        <f t="shared" si="0"/>
        <v>0.005188909219735029</v>
      </c>
      <c r="G57" s="21">
        <f t="shared" si="1"/>
        <v>-0.018388504650931208</v>
      </c>
      <c r="H57" s="21">
        <f t="shared" si="2"/>
        <v>0.012968159280345466</v>
      </c>
      <c r="I57" s="21"/>
      <c r="J57" s="21"/>
      <c r="K57" s="21"/>
      <c r="L57" s="22">
        <f t="shared" si="3"/>
        <v>-0.0077792500606104365</v>
      </c>
      <c r="M57" s="22">
        <f t="shared" si="4"/>
        <v>-0.031356663931276674</v>
      </c>
      <c r="N57" s="22">
        <f t="shared" si="5"/>
        <v>-0.000791898049056332</v>
      </c>
      <c r="O57" s="22">
        <f t="shared" si="6"/>
        <v>-0.01835395217553679</v>
      </c>
      <c r="P57" s="24">
        <f t="shared" si="7"/>
        <v>-0.000834660613500556</v>
      </c>
      <c r="Q57" s="24">
        <f t="shared" si="8"/>
        <v>-0.018433528715903594</v>
      </c>
      <c r="R57" s="22">
        <f t="shared" si="9"/>
        <v>0.00510954414036995</v>
      </c>
      <c r="S57" s="22">
        <f t="shared" si="10"/>
        <v>-0.018467869730296287</v>
      </c>
    </row>
    <row r="58" spans="2:19" ht="12.75">
      <c r="B58" s="3">
        <v>39651</v>
      </c>
      <c r="C58" s="2">
        <v>5364.15</v>
      </c>
      <c r="D58" s="2">
        <v>324.9</v>
      </c>
      <c r="E58" s="2">
        <v>59647</v>
      </c>
      <c r="F58" s="21">
        <f t="shared" si="0"/>
        <v>-0.0074644052427970346</v>
      </c>
      <c r="G58" s="21">
        <f t="shared" si="1"/>
        <v>0.004936757943667176</v>
      </c>
      <c r="H58" s="21">
        <f t="shared" si="2"/>
        <v>-0.018668847598646784</v>
      </c>
      <c r="I58" s="21"/>
      <c r="J58" s="21"/>
      <c r="K58" s="21"/>
      <c r="L58" s="22">
        <f t="shared" si="3"/>
        <v>0.01120444235584975</v>
      </c>
      <c r="M58" s="22">
        <f t="shared" si="4"/>
        <v>0.02360560554231396</v>
      </c>
      <c r="N58" s="22">
        <f t="shared" si="5"/>
        <v>0.0011455120942894057</v>
      </c>
      <c r="O58" s="22">
        <f t="shared" si="6"/>
        <v>0.004887016505167724</v>
      </c>
      <c r="P58" s="24">
        <f t="shared" si="7"/>
        <v>0.00110274952984518</v>
      </c>
      <c r="Q58" s="24">
        <f t="shared" si="8"/>
        <v>0.004807439964800921</v>
      </c>
      <c r="R58" s="22">
        <f t="shared" si="9"/>
        <v>-0.007543770322162114</v>
      </c>
      <c r="S58" s="22">
        <f t="shared" si="10"/>
        <v>0.004857392864302096</v>
      </c>
    </row>
    <row r="59" spans="2:19" ht="12.75">
      <c r="B59" s="3">
        <v>39652</v>
      </c>
      <c r="C59" s="2">
        <v>5449.89</v>
      </c>
      <c r="D59" s="2">
        <v>320.7</v>
      </c>
      <c r="E59" s="2">
        <v>59420</v>
      </c>
      <c r="F59" s="21">
        <f t="shared" si="0"/>
        <v>0.01585749575096741</v>
      </c>
      <c r="G59" s="21">
        <f t="shared" si="1"/>
        <v>-0.013011335975945374</v>
      </c>
      <c r="H59" s="21">
        <f t="shared" si="2"/>
        <v>-0.0038129838666705997</v>
      </c>
      <c r="I59" s="21"/>
      <c r="J59" s="21"/>
      <c r="K59" s="21"/>
      <c r="L59" s="22">
        <f t="shared" si="3"/>
        <v>0.019670479617638008</v>
      </c>
      <c r="M59" s="22">
        <f t="shared" si="4"/>
        <v>-0.009198352109274773</v>
      </c>
      <c r="N59" s="22">
        <f t="shared" si="5"/>
        <v>0.017616012216764565</v>
      </c>
      <c r="O59" s="22">
        <f t="shared" si="6"/>
        <v>-0.013021495323034218</v>
      </c>
      <c r="P59" s="24">
        <f t="shared" si="7"/>
        <v>0.017573249652320343</v>
      </c>
      <c r="Q59" s="24">
        <f t="shared" si="8"/>
        <v>-0.013101071863401021</v>
      </c>
      <c r="R59" s="22">
        <f t="shared" si="9"/>
        <v>0.01577813067160233</v>
      </c>
      <c r="S59" s="22">
        <f t="shared" si="10"/>
        <v>-0.013090701055310454</v>
      </c>
    </row>
    <row r="60" spans="2:19" ht="12.75">
      <c r="B60" s="3">
        <v>39653</v>
      </c>
      <c r="C60" s="2">
        <v>5362.26</v>
      </c>
      <c r="D60" s="2">
        <v>322</v>
      </c>
      <c r="E60" s="2">
        <v>57434</v>
      </c>
      <c r="F60" s="21">
        <f t="shared" si="0"/>
        <v>-0.01620989697739067</v>
      </c>
      <c r="G60" s="21">
        <f t="shared" si="1"/>
        <v>0.004045438845299209</v>
      </c>
      <c r="H60" s="21">
        <f t="shared" si="2"/>
        <v>-0.033994407574999455</v>
      </c>
      <c r="I60" s="21"/>
      <c r="J60" s="21"/>
      <c r="K60" s="21"/>
      <c r="L60" s="22">
        <f t="shared" si="3"/>
        <v>0.017784510597608785</v>
      </c>
      <c r="M60" s="22">
        <f t="shared" si="4"/>
        <v>0.038039846420298666</v>
      </c>
      <c r="N60" s="22">
        <f t="shared" si="5"/>
        <v>-0.0005319587652223914</v>
      </c>
      <c r="O60" s="22">
        <f t="shared" si="6"/>
        <v>0.003954863852666044</v>
      </c>
      <c r="P60" s="24">
        <f t="shared" si="7"/>
        <v>-0.0005747213296666137</v>
      </c>
      <c r="Q60" s="24">
        <f t="shared" si="8"/>
        <v>0.00387528731229924</v>
      </c>
      <c r="R60" s="22">
        <f t="shared" si="9"/>
        <v>-0.016289262056755748</v>
      </c>
      <c r="S60" s="22">
        <f t="shared" si="10"/>
        <v>0.00396607376593413</v>
      </c>
    </row>
    <row r="61" spans="2:19" ht="12.75">
      <c r="B61" s="3">
        <v>39654</v>
      </c>
      <c r="C61" s="2">
        <v>5352.56</v>
      </c>
      <c r="D61" s="2">
        <v>322.5</v>
      </c>
      <c r="E61" s="2">
        <v>57199</v>
      </c>
      <c r="F61" s="21">
        <f t="shared" si="0"/>
        <v>-0.0018105768738753837</v>
      </c>
      <c r="G61" s="21">
        <f t="shared" si="1"/>
        <v>0.00155159069141885</v>
      </c>
      <c r="H61" s="21">
        <f t="shared" si="2"/>
        <v>-0.0041000467440134355</v>
      </c>
      <c r="I61" s="21"/>
      <c r="J61" s="21"/>
      <c r="K61" s="21"/>
      <c r="L61" s="22">
        <f t="shared" si="3"/>
        <v>0.0022894698701380516</v>
      </c>
      <c r="M61" s="22">
        <f t="shared" si="4"/>
        <v>0.005651637435432285</v>
      </c>
      <c r="N61" s="22">
        <f t="shared" si="5"/>
        <v>8.033060488644907E-05</v>
      </c>
      <c r="O61" s="22">
        <f t="shared" si="6"/>
        <v>0.0015406664915246367</v>
      </c>
      <c r="P61" s="24">
        <f t="shared" si="7"/>
        <v>3.756804044222485E-05</v>
      </c>
      <c r="Q61" s="24">
        <f t="shared" si="8"/>
        <v>0.0014610899511578333</v>
      </c>
      <c r="R61" s="22">
        <f t="shared" si="9"/>
        <v>-0.0018899419532404631</v>
      </c>
      <c r="S61" s="22">
        <f t="shared" si="10"/>
        <v>0.0014722256120537707</v>
      </c>
    </row>
    <row r="62" spans="2:19" ht="12.75">
      <c r="B62" s="3">
        <v>39657</v>
      </c>
      <c r="C62" s="2">
        <v>5312.6</v>
      </c>
      <c r="D62" s="2">
        <v>321.7</v>
      </c>
      <c r="E62" s="2">
        <v>56869</v>
      </c>
      <c r="F62" s="21">
        <f t="shared" si="0"/>
        <v>-0.007493593531172277</v>
      </c>
      <c r="G62" s="21">
        <f t="shared" si="1"/>
        <v>-0.002483701990846561</v>
      </c>
      <c r="H62" s="21">
        <f t="shared" si="2"/>
        <v>-0.005786038514765497</v>
      </c>
      <c r="I62" s="21"/>
      <c r="J62" s="21"/>
      <c r="K62" s="21"/>
      <c r="L62" s="22">
        <f t="shared" si="3"/>
        <v>-0.00170755501640678</v>
      </c>
      <c r="M62" s="22">
        <f t="shared" si="4"/>
        <v>0.003302336523918936</v>
      </c>
      <c r="N62" s="22">
        <f t="shared" si="5"/>
        <v>-0.004825120661698516</v>
      </c>
      <c r="O62" s="22">
        <f t="shared" si="6"/>
        <v>-0.002499118361750919</v>
      </c>
      <c r="P62" s="24">
        <f t="shared" si="7"/>
        <v>-0.00486788322614274</v>
      </c>
      <c r="Q62" s="24">
        <f t="shared" si="8"/>
        <v>-0.002578694902117722</v>
      </c>
      <c r="R62" s="22">
        <f t="shared" si="9"/>
        <v>-0.007572958610537356</v>
      </c>
      <c r="S62" s="22">
        <f t="shared" si="10"/>
        <v>-0.0025630670702116404</v>
      </c>
    </row>
    <row r="63" spans="2:19" ht="12.75">
      <c r="B63" s="3">
        <v>39658</v>
      </c>
      <c r="C63" s="2">
        <v>5319.23</v>
      </c>
      <c r="D63" s="2">
        <v>327.8</v>
      </c>
      <c r="E63" s="2">
        <v>58042</v>
      </c>
      <c r="F63" s="21">
        <f t="shared" si="0"/>
        <v>0.0012471984332734184</v>
      </c>
      <c r="G63" s="21">
        <f t="shared" si="1"/>
        <v>0.01878423206474872</v>
      </c>
      <c r="H63" s="21">
        <f t="shared" si="2"/>
        <v>0.020416509215403746</v>
      </c>
      <c r="I63" s="21"/>
      <c r="J63" s="21"/>
      <c r="K63" s="21"/>
      <c r="L63" s="22">
        <f t="shared" si="3"/>
        <v>-0.019169310782130328</v>
      </c>
      <c r="M63" s="22">
        <f t="shared" si="4"/>
        <v>-0.0016322771506550246</v>
      </c>
      <c r="N63" s="22">
        <f t="shared" si="5"/>
        <v>-0.008168725914902822</v>
      </c>
      <c r="O63" s="22">
        <f t="shared" si="6"/>
        <v>0.018838629987927714</v>
      </c>
      <c r="P63" s="24">
        <f t="shared" si="7"/>
        <v>-0.008211488479347048</v>
      </c>
      <c r="Q63" s="24">
        <f t="shared" si="8"/>
        <v>0.01875905344756091</v>
      </c>
      <c r="R63" s="22">
        <f t="shared" si="9"/>
        <v>0.001167833353908339</v>
      </c>
      <c r="S63" s="22">
        <f t="shared" si="10"/>
        <v>0.018704866985383643</v>
      </c>
    </row>
    <row r="64" spans="2:19" ht="12.75">
      <c r="B64" s="3">
        <v>39659</v>
      </c>
      <c r="C64" s="2">
        <v>5420.7</v>
      </c>
      <c r="D64" s="2">
        <v>326.4</v>
      </c>
      <c r="E64" s="2">
        <v>59997</v>
      </c>
      <c r="F64" s="21">
        <f t="shared" si="0"/>
        <v>0.018896402367697487</v>
      </c>
      <c r="G64" s="21">
        <f t="shared" si="1"/>
        <v>-0.004280043219777512</v>
      </c>
      <c r="H64" s="21">
        <f t="shared" si="2"/>
        <v>0.03312767455597198</v>
      </c>
      <c r="I64" s="21"/>
      <c r="J64" s="21"/>
      <c r="K64" s="21"/>
      <c r="L64" s="22">
        <f t="shared" si="3"/>
        <v>-0.014231272188274493</v>
      </c>
      <c r="M64" s="22">
        <f t="shared" si="4"/>
        <v>-0.03740771777574949</v>
      </c>
      <c r="N64" s="22">
        <f t="shared" si="5"/>
        <v>0.00361819421962223</v>
      </c>
      <c r="O64" s="22">
        <f t="shared" si="6"/>
        <v>-0.004191777558072975</v>
      </c>
      <c r="P64" s="24">
        <f t="shared" si="7"/>
        <v>0.003575431655178006</v>
      </c>
      <c r="Q64" s="24">
        <f t="shared" si="8"/>
        <v>-0.004271354098439778</v>
      </c>
      <c r="R64" s="22">
        <f t="shared" si="9"/>
        <v>0.01881703728833241</v>
      </c>
      <c r="S64" s="22">
        <f t="shared" si="10"/>
        <v>-0.004359408299142591</v>
      </c>
    </row>
    <row r="65" spans="2:19" ht="12.75">
      <c r="B65" s="3">
        <v>39660</v>
      </c>
      <c r="C65" s="2">
        <v>5411.9</v>
      </c>
      <c r="D65" s="2">
        <v>324.2</v>
      </c>
      <c r="E65" s="2">
        <v>59505</v>
      </c>
      <c r="F65" s="21">
        <f t="shared" si="0"/>
        <v>-0.0016247257234282752</v>
      </c>
      <c r="G65" s="21">
        <f t="shared" si="1"/>
        <v>-0.0067630137883761925</v>
      </c>
      <c r="H65" s="21">
        <f t="shared" si="2"/>
        <v>-0.00823421833765582</v>
      </c>
      <c r="I65" s="21"/>
      <c r="J65" s="21"/>
      <c r="K65" s="21"/>
      <c r="L65" s="22">
        <f t="shared" si="3"/>
        <v>0.0066094926142275445</v>
      </c>
      <c r="M65" s="22">
        <f t="shared" si="4"/>
        <v>0.0014712045492796273</v>
      </c>
      <c r="N65" s="22">
        <f t="shared" si="5"/>
        <v>0.002172827331098606</v>
      </c>
      <c r="O65" s="22">
        <f t="shared" si="6"/>
        <v>-0.0067849531107081855</v>
      </c>
      <c r="P65" s="24">
        <f t="shared" si="7"/>
        <v>0.0021300647666543824</v>
      </c>
      <c r="Q65" s="24">
        <f t="shared" si="8"/>
        <v>-0.0068645296510749885</v>
      </c>
      <c r="R65" s="22">
        <f t="shared" si="9"/>
        <v>-0.0017040908027933545</v>
      </c>
      <c r="S65" s="22">
        <f t="shared" si="10"/>
        <v>-0.006842378867741272</v>
      </c>
    </row>
    <row r="66" spans="2:19" ht="12.75">
      <c r="B66" s="3">
        <v>39661</v>
      </c>
      <c r="C66" s="2">
        <v>5354.67</v>
      </c>
      <c r="D66" s="2">
        <v>327.8</v>
      </c>
      <c r="E66" s="2">
        <v>57630</v>
      </c>
      <c r="F66" s="21">
        <f t="shared" si="0"/>
        <v>-0.010631155329354007</v>
      </c>
      <c r="G66" s="21">
        <f t="shared" si="1"/>
        <v>0.011043057008153756</v>
      </c>
      <c r="H66" s="21">
        <f t="shared" si="2"/>
        <v>-0.032017077185828226</v>
      </c>
      <c r="I66" s="21"/>
      <c r="J66" s="21"/>
      <c r="K66" s="21"/>
      <c r="L66" s="22">
        <f t="shared" si="3"/>
        <v>0.02138592185647422</v>
      </c>
      <c r="M66" s="22">
        <f t="shared" si="4"/>
        <v>0.04306013419398198</v>
      </c>
      <c r="N66" s="22">
        <f t="shared" si="5"/>
        <v>0.00413485454289321</v>
      </c>
      <c r="O66" s="22">
        <f t="shared" si="6"/>
        <v>0.010957750431657491</v>
      </c>
      <c r="P66" s="24">
        <f t="shared" si="7"/>
        <v>0.004092091978448986</v>
      </c>
      <c r="Q66" s="24">
        <f t="shared" si="8"/>
        <v>0.010878173891290688</v>
      </c>
      <c r="R66" s="22">
        <f t="shared" si="9"/>
        <v>-0.010710520408719088</v>
      </c>
      <c r="S66" s="22">
        <f t="shared" si="10"/>
        <v>0.010963691928788676</v>
      </c>
    </row>
    <row r="67" spans="2:19" ht="12.75">
      <c r="B67" s="3">
        <v>39664</v>
      </c>
      <c r="C67" s="2">
        <v>5320.22</v>
      </c>
      <c r="D67" s="2">
        <v>327.2</v>
      </c>
      <c r="E67" s="2">
        <v>55609</v>
      </c>
      <c r="F67" s="21">
        <f t="shared" si="0"/>
        <v>-0.006454421468991313</v>
      </c>
      <c r="G67" s="21">
        <f t="shared" si="1"/>
        <v>-0.0018320615811373987</v>
      </c>
      <c r="H67" s="21">
        <f t="shared" si="2"/>
        <v>-0.035698206788057484</v>
      </c>
      <c r="I67" s="21"/>
      <c r="J67" s="21"/>
      <c r="K67" s="21"/>
      <c r="L67" s="22">
        <f t="shared" si="3"/>
        <v>0.02924378531906617</v>
      </c>
      <c r="M67" s="22">
        <f t="shared" si="4"/>
        <v>0.033866145206920086</v>
      </c>
      <c r="N67" s="22">
        <f t="shared" si="5"/>
        <v>0.010009294778264996</v>
      </c>
      <c r="O67" s="22">
        <f t="shared" si="6"/>
        <v>-0.0019271761910835195</v>
      </c>
      <c r="P67" s="24">
        <f t="shared" si="7"/>
        <v>0.009966532213820774</v>
      </c>
      <c r="Q67" s="24">
        <f t="shared" si="8"/>
        <v>-0.0020067527314503227</v>
      </c>
      <c r="R67" s="22">
        <f t="shared" si="9"/>
        <v>-0.006533786548356392</v>
      </c>
      <c r="S67" s="22">
        <f t="shared" si="10"/>
        <v>-0.0019114266605024782</v>
      </c>
    </row>
    <row r="68" spans="2:19" ht="12.75">
      <c r="B68" s="3">
        <v>39665</v>
      </c>
      <c r="C68" s="2">
        <v>5454.47</v>
      </c>
      <c r="D68" s="2">
        <v>319.7</v>
      </c>
      <c r="E68" s="2">
        <v>56470</v>
      </c>
      <c r="F68" s="21">
        <f t="shared" si="0"/>
        <v>0.024920800112731185</v>
      </c>
      <c r="G68" s="21">
        <f t="shared" si="1"/>
        <v>-0.02318854866279627</v>
      </c>
      <c r="H68" s="21">
        <f t="shared" si="2"/>
        <v>0.01536446502422789</v>
      </c>
      <c r="I68" s="21"/>
      <c r="J68" s="21"/>
      <c r="K68" s="21"/>
      <c r="L68" s="22">
        <f t="shared" si="3"/>
        <v>0.009556335088503296</v>
      </c>
      <c r="M68" s="22">
        <f t="shared" si="4"/>
        <v>-0.03855301368702416</v>
      </c>
      <c r="N68" s="22">
        <f t="shared" si="5"/>
        <v>0.017834836552947948</v>
      </c>
      <c r="O68" s="22">
        <f t="shared" si="6"/>
        <v>-0.023147611449717567</v>
      </c>
      <c r="P68" s="24">
        <f t="shared" si="7"/>
        <v>0.017792073988503722</v>
      </c>
      <c r="Q68" s="24">
        <f t="shared" si="8"/>
        <v>-0.023227187990084372</v>
      </c>
      <c r="R68" s="22">
        <f t="shared" si="9"/>
        <v>0.024841435033366107</v>
      </c>
      <c r="S68" s="22">
        <f t="shared" si="10"/>
        <v>-0.023267913742161347</v>
      </c>
    </row>
    <row r="69" spans="2:19" ht="12.75">
      <c r="B69" s="3">
        <v>39666</v>
      </c>
      <c r="C69" s="2">
        <v>5486.13</v>
      </c>
      <c r="D69" s="2">
        <v>323.7</v>
      </c>
      <c r="E69" s="2">
        <v>57542</v>
      </c>
      <c r="F69" s="21">
        <f t="shared" si="0"/>
        <v>0.0057876329223985525</v>
      </c>
      <c r="G69" s="21">
        <f t="shared" si="1"/>
        <v>0.012434104866402932</v>
      </c>
      <c r="H69" s="21">
        <f t="shared" si="2"/>
        <v>0.01880559226351536</v>
      </c>
      <c r="I69" s="21"/>
      <c r="J69" s="21"/>
      <c r="K69" s="21"/>
      <c r="L69" s="22">
        <f t="shared" si="3"/>
        <v>-0.013017959341116806</v>
      </c>
      <c r="M69" s="22">
        <f t="shared" si="4"/>
        <v>-0.006371487397112427</v>
      </c>
      <c r="N69" s="22">
        <f t="shared" si="5"/>
        <v>-0.0028853499175039987</v>
      </c>
      <c r="O69" s="22">
        <f t="shared" si="6"/>
        <v>0.012484210648566434</v>
      </c>
      <c r="P69" s="24">
        <f t="shared" si="7"/>
        <v>-0.0029281124819482245</v>
      </c>
      <c r="Q69" s="24">
        <f t="shared" si="8"/>
        <v>0.012404634108199631</v>
      </c>
      <c r="R69" s="22">
        <f t="shared" si="9"/>
        <v>0.005708267843033473</v>
      </c>
      <c r="S69" s="22">
        <f t="shared" si="10"/>
        <v>0.012354739787037852</v>
      </c>
    </row>
    <row r="70" spans="2:19" ht="12.75">
      <c r="B70" s="3">
        <v>39667</v>
      </c>
      <c r="C70" s="2">
        <v>5477.49</v>
      </c>
      <c r="D70" s="2">
        <v>321.4</v>
      </c>
      <c r="E70" s="2">
        <v>57017</v>
      </c>
      <c r="F70" s="21">
        <f t="shared" si="0"/>
        <v>-0.0015761220816840292</v>
      </c>
      <c r="G70" s="21">
        <f t="shared" si="1"/>
        <v>-0.007130707628786501</v>
      </c>
      <c r="H70" s="21">
        <f t="shared" si="2"/>
        <v>-0.009165646966057584</v>
      </c>
      <c r="I70" s="21"/>
      <c r="J70" s="21"/>
      <c r="K70" s="21"/>
      <c r="L70" s="22">
        <f t="shared" si="3"/>
        <v>0.007589524884373555</v>
      </c>
      <c r="M70" s="22">
        <f t="shared" si="4"/>
        <v>0.002034939337271083</v>
      </c>
      <c r="N70" s="22">
        <f t="shared" si="5"/>
        <v>0.00265099811422957</v>
      </c>
      <c r="O70" s="22">
        <f t="shared" si="6"/>
        <v>-0.007155128657586526</v>
      </c>
      <c r="P70" s="24">
        <f t="shared" si="7"/>
        <v>0.002608235549785346</v>
      </c>
      <c r="Q70" s="24">
        <f t="shared" si="8"/>
        <v>-0.00723470519795333</v>
      </c>
      <c r="R70" s="22">
        <f t="shared" si="9"/>
        <v>-0.0016554871610491087</v>
      </c>
      <c r="S70" s="22">
        <f t="shared" si="10"/>
        <v>-0.0072100727081515804</v>
      </c>
    </row>
    <row r="71" spans="2:19" ht="12.75">
      <c r="B71" s="3">
        <v>39668</v>
      </c>
      <c r="C71" s="2">
        <v>5489.16</v>
      </c>
      <c r="D71" s="2">
        <v>318.9</v>
      </c>
      <c r="E71" s="2">
        <v>56584</v>
      </c>
      <c r="F71" s="21">
        <f t="shared" si="0"/>
        <v>0.0021282715149980296</v>
      </c>
      <c r="G71" s="21">
        <f t="shared" si="1"/>
        <v>-0.007808879287400292</v>
      </c>
      <c r="H71" s="21">
        <f t="shared" si="2"/>
        <v>-0.007623209248514297</v>
      </c>
      <c r="I71" s="21"/>
      <c r="J71" s="21"/>
      <c r="K71" s="21"/>
      <c r="L71" s="22">
        <f t="shared" si="3"/>
        <v>0.009751480763512326</v>
      </c>
      <c r="M71" s="22">
        <f t="shared" si="4"/>
        <v>-0.00018567003888599488</v>
      </c>
      <c r="N71" s="22">
        <f t="shared" si="5"/>
        <v>0.005644032256318695</v>
      </c>
      <c r="O71" s="22">
        <f t="shared" si="6"/>
        <v>-0.007829190631847225</v>
      </c>
      <c r="P71" s="24">
        <f t="shared" si="7"/>
        <v>0.005601269691874471</v>
      </c>
      <c r="Q71" s="24">
        <f t="shared" si="8"/>
        <v>-0.00790876717221403</v>
      </c>
      <c r="R71" s="22">
        <f t="shared" si="9"/>
        <v>0.0020489064356329504</v>
      </c>
      <c r="S71" s="22">
        <f t="shared" si="10"/>
        <v>-0.007888244366765372</v>
      </c>
    </row>
    <row r="72" spans="2:19" ht="12.75">
      <c r="B72" s="3">
        <v>39671</v>
      </c>
      <c r="C72" s="2">
        <v>5541.78</v>
      </c>
      <c r="D72" s="2">
        <v>319</v>
      </c>
      <c r="E72" s="2">
        <v>54720</v>
      </c>
      <c r="F72" s="21">
        <f aca="true" t="shared" si="11" ref="F72:F135">LN(C72/C71)</f>
        <v>0.009540510442078105</v>
      </c>
      <c r="G72" s="21">
        <f aca="true" t="shared" si="12" ref="G72:G135">LN(D72/D71)</f>
        <v>0.000313528768832621</v>
      </c>
      <c r="H72" s="21">
        <f aca="true" t="shared" si="13" ref="H72:H135">LN(E72/E71)</f>
        <v>-0.03349698641939379</v>
      </c>
      <c r="I72" s="21"/>
      <c r="J72" s="21"/>
      <c r="K72" s="21"/>
      <c r="L72" s="22">
        <f aca="true" t="shared" si="14" ref="L72:L135">F72-H72</f>
        <v>0.043037496861471895</v>
      </c>
      <c r="M72" s="22">
        <f aca="true" t="shared" si="15" ref="M72:M135">G72-H72</f>
        <v>0.03381051518822641</v>
      </c>
      <c r="N72" s="22">
        <f aca="true" t="shared" si="16" ref="N72:N135">F72-C$531*H72</f>
        <v>0.024989042151844318</v>
      </c>
      <c r="O72" s="22">
        <f aca="true" t="shared" si="17" ref="O72:O135">G72-D$531*H72</f>
        <v>0.0002242791094150781</v>
      </c>
      <c r="P72" s="24">
        <f aca="true" t="shared" si="18" ref="P72:P135">F72-($C$535+C$531*($H72-$C$535))</f>
        <v>0.024946279587400092</v>
      </c>
      <c r="Q72" s="24">
        <f aca="true" t="shared" si="19" ref="Q72:Q135">G72-($C$535+D$531*($H72-$C$535))</f>
        <v>0.00014470256904827473</v>
      </c>
      <c r="R72" s="22">
        <f aca="true" t="shared" si="20" ref="R72:R135">F72-$C$535</f>
        <v>0.009461145362713025</v>
      </c>
      <c r="S72" s="22">
        <f aca="true" t="shared" si="21" ref="S72:S135">G72-$C$535</f>
        <v>0.0002341636894675416</v>
      </c>
    </row>
    <row r="73" spans="2:19" ht="12.75">
      <c r="B73" s="3">
        <v>39672</v>
      </c>
      <c r="C73" s="2">
        <v>5534.46</v>
      </c>
      <c r="D73" s="2">
        <v>319.1</v>
      </c>
      <c r="E73" s="2">
        <v>54502</v>
      </c>
      <c r="F73" s="21">
        <f t="shared" si="11"/>
        <v>-0.0013217483668973016</v>
      </c>
      <c r="G73" s="21">
        <f t="shared" si="12"/>
        <v>0.0003134304993532444</v>
      </c>
      <c r="H73" s="21">
        <f t="shared" si="13"/>
        <v>-0.003991875070717711</v>
      </c>
      <c r="I73" s="21"/>
      <c r="J73" s="21"/>
      <c r="K73" s="21"/>
      <c r="L73" s="22">
        <f t="shared" si="14"/>
        <v>0.002670126703820409</v>
      </c>
      <c r="M73" s="22">
        <f t="shared" si="15"/>
        <v>0.0043053055700709554</v>
      </c>
      <c r="N73" s="22">
        <f t="shared" si="16"/>
        <v>0.0005192712352631915</v>
      </c>
      <c r="O73" s="22">
        <f t="shared" si="17"/>
        <v>0.0003027945129979864</v>
      </c>
      <c r="P73" s="24">
        <f t="shared" si="18"/>
        <v>0.00047650867081896705</v>
      </c>
      <c r="Q73" s="24">
        <f t="shared" si="19"/>
        <v>0.00022321797263118306</v>
      </c>
      <c r="R73" s="22">
        <f t="shared" si="20"/>
        <v>-0.001401113446262381</v>
      </c>
      <c r="S73" s="22">
        <f t="shared" si="21"/>
        <v>0.00023406541998816506</v>
      </c>
    </row>
    <row r="74" spans="2:19" ht="12.75">
      <c r="B74" s="3">
        <v>39673</v>
      </c>
      <c r="C74" s="2">
        <v>5448.63</v>
      </c>
      <c r="D74" s="2">
        <v>321</v>
      </c>
      <c r="E74" s="2">
        <v>54573</v>
      </c>
      <c r="F74" s="21">
        <f t="shared" si="11"/>
        <v>-0.015629799497524608</v>
      </c>
      <c r="G74" s="21">
        <f t="shared" si="12"/>
        <v>0.005936589845817956</v>
      </c>
      <c r="H74" s="21">
        <f t="shared" si="13"/>
        <v>0.001301856704611379</v>
      </c>
      <c r="I74" s="21"/>
      <c r="J74" s="21"/>
      <c r="K74" s="21"/>
      <c r="L74" s="22">
        <f t="shared" si="14"/>
        <v>-0.01693165620213599</v>
      </c>
      <c r="M74" s="22">
        <f t="shared" si="15"/>
        <v>0.004634733141206578</v>
      </c>
      <c r="N74" s="22">
        <f t="shared" si="16"/>
        <v>-0.01623020498866206</v>
      </c>
      <c r="O74" s="22">
        <f t="shared" si="17"/>
        <v>0.00594005852404597</v>
      </c>
      <c r="P74" s="24">
        <f t="shared" si="18"/>
        <v>-0.016272967553106282</v>
      </c>
      <c r="Q74" s="24">
        <f t="shared" si="19"/>
        <v>0.005860481983679167</v>
      </c>
      <c r="R74" s="22">
        <f t="shared" si="20"/>
        <v>-0.015709164576889686</v>
      </c>
      <c r="S74" s="22">
        <f t="shared" si="21"/>
        <v>0.005857224766452877</v>
      </c>
    </row>
    <row r="75" spans="2:19" ht="12.75">
      <c r="B75" s="3">
        <v>39674</v>
      </c>
      <c r="C75" s="2">
        <v>5497.45</v>
      </c>
      <c r="D75" s="2">
        <v>309.9</v>
      </c>
      <c r="E75" s="2">
        <v>55138</v>
      </c>
      <c r="F75" s="21">
        <f t="shared" si="11"/>
        <v>0.008920147434133224</v>
      </c>
      <c r="G75" s="21">
        <f t="shared" si="12"/>
        <v>-0.035191458336313396</v>
      </c>
      <c r="H75" s="21">
        <f t="shared" si="13"/>
        <v>0.01029987868024769</v>
      </c>
      <c r="I75" s="21"/>
      <c r="J75" s="21"/>
      <c r="K75" s="21"/>
      <c r="L75" s="22">
        <f t="shared" si="14"/>
        <v>-0.001379731246114466</v>
      </c>
      <c r="M75" s="22">
        <f t="shared" si="15"/>
        <v>-0.045491337016561086</v>
      </c>
      <c r="N75" s="22">
        <f t="shared" si="16"/>
        <v>0.00416992899936601</v>
      </c>
      <c r="O75" s="22">
        <f t="shared" si="17"/>
        <v>-0.03516401525075505</v>
      </c>
      <c r="P75" s="24">
        <f t="shared" si="18"/>
        <v>0.004127166434921786</v>
      </c>
      <c r="Q75" s="24">
        <f t="shared" si="19"/>
        <v>-0.03524359179112185</v>
      </c>
      <c r="R75" s="22">
        <f t="shared" si="20"/>
        <v>0.008840782354768144</v>
      </c>
      <c r="S75" s="22">
        <f t="shared" si="21"/>
        <v>-0.03527082341567848</v>
      </c>
    </row>
    <row r="76" spans="2:19" ht="12.75">
      <c r="B76" s="3">
        <v>39675</v>
      </c>
      <c r="C76" s="2">
        <v>5454.77</v>
      </c>
      <c r="D76" s="2">
        <v>303.9</v>
      </c>
      <c r="E76" s="2">
        <v>54244</v>
      </c>
      <c r="F76" s="21">
        <f t="shared" si="11"/>
        <v>-0.007793893119144603</v>
      </c>
      <c r="G76" s="21">
        <f t="shared" si="12"/>
        <v>-0.01955096487095517</v>
      </c>
      <c r="H76" s="21">
        <f t="shared" si="13"/>
        <v>-0.016346746402737665</v>
      </c>
      <c r="I76" s="21"/>
      <c r="J76" s="21"/>
      <c r="K76" s="21"/>
      <c r="L76" s="22">
        <f t="shared" si="14"/>
        <v>0.008552853283593061</v>
      </c>
      <c r="M76" s="22">
        <f t="shared" si="15"/>
        <v>-0.0032042184682175047</v>
      </c>
      <c r="N76" s="22">
        <f t="shared" si="16"/>
        <v>-0.0002549095523127487</v>
      </c>
      <c r="O76" s="22">
        <f t="shared" si="17"/>
        <v>-0.01959451928300773</v>
      </c>
      <c r="P76" s="24">
        <f t="shared" si="18"/>
        <v>-0.0002976721167569736</v>
      </c>
      <c r="Q76" s="24">
        <f t="shared" si="19"/>
        <v>-0.019674095823374534</v>
      </c>
      <c r="R76" s="22">
        <f t="shared" si="20"/>
        <v>-0.007873258198509682</v>
      </c>
      <c r="S76" s="22">
        <f t="shared" si="21"/>
        <v>-0.019630329950320248</v>
      </c>
    </row>
    <row r="77" spans="2:19" ht="12.75">
      <c r="B77" s="3">
        <v>39678</v>
      </c>
      <c r="C77" s="2">
        <v>5450.19</v>
      </c>
      <c r="D77" s="2">
        <v>306.7</v>
      </c>
      <c r="E77" s="2">
        <v>53326</v>
      </c>
      <c r="F77" s="21">
        <f t="shared" si="11"/>
        <v>-0.0008399847902779815</v>
      </c>
      <c r="G77" s="21">
        <f t="shared" si="12"/>
        <v>0.00917137119745852</v>
      </c>
      <c r="H77" s="21">
        <f t="shared" si="13"/>
        <v>-0.017068370113973285</v>
      </c>
      <c r="I77" s="21"/>
      <c r="J77" s="21"/>
      <c r="K77" s="21"/>
      <c r="L77" s="22">
        <f t="shared" si="14"/>
        <v>0.016228385323695305</v>
      </c>
      <c r="M77" s="22">
        <f t="shared" si="15"/>
        <v>0.026239741311431804</v>
      </c>
      <c r="N77" s="22">
        <f t="shared" si="16"/>
        <v>0.007031805634041454</v>
      </c>
      <c r="O77" s="22">
        <f t="shared" si="17"/>
        <v>0.009125894084968104</v>
      </c>
      <c r="P77" s="24">
        <f t="shared" si="18"/>
        <v>0.0069890430695972285</v>
      </c>
      <c r="Q77" s="24">
        <f t="shared" si="19"/>
        <v>0.009046317544601301</v>
      </c>
      <c r="R77" s="22">
        <f t="shared" si="20"/>
        <v>-0.0009193498696430609</v>
      </c>
      <c r="S77" s="22">
        <f t="shared" si="21"/>
        <v>0.00909200611809344</v>
      </c>
    </row>
    <row r="78" spans="2:19" ht="12.75">
      <c r="B78" s="3">
        <v>39679</v>
      </c>
      <c r="C78" s="2">
        <v>5320.36</v>
      </c>
      <c r="D78" s="2">
        <v>304</v>
      </c>
      <c r="E78" s="2">
        <v>53638</v>
      </c>
      <c r="F78" s="21">
        <f t="shared" si="11"/>
        <v>-0.024109500215764773</v>
      </c>
      <c r="G78" s="21">
        <f t="shared" si="12"/>
        <v>-0.008842369713984064</v>
      </c>
      <c r="H78" s="21">
        <f t="shared" si="13"/>
        <v>0.005833754998871141</v>
      </c>
      <c r="I78" s="21"/>
      <c r="J78" s="21"/>
      <c r="K78" s="21"/>
      <c r="L78" s="22">
        <f t="shared" si="14"/>
        <v>-0.029943255214635915</v>
      </c>
      <c r="M78" s="22">
        <f t="shared" si="15"/>
        <v>-0.014676124712855204</v>
      </c>
      <c r="N78" s="22">
        <f t="shared" si="16"/>
        <v>-0.026799979531088775</v>
      </c>
      <c r="O78" s="22">
        <f t="shared" si="17"/>
        <v>-0.008826826206868057</v>
      </c>
      <c r="P78" s="24">
        <f t="shared" si="18"/>
        <v>-0.026842742095532997</v>
      </c>
      <c r="Q78" s="24">
        <f t="shared" si="19"/>
        <v>-0.00890640274723486</v>
      </c>
      <c r="R78" s="22">
        <f t="shared" si="20"/>
        <v>-0.02418886529512985</v>
      </c>
      <c r="S78" s="22">
        <f t="shared" si="21"/>
        <v>-0.008921734793349144</v>
      </c>
    </row>
    <row r="79" spans="2:19" ht="12.75">
      <c r="B79" s="3">
        <v>39680</v>
      </c>
      <c r="C79" s="2">
        <v>5371.77</v>
      </c>
      <c r="D79" s="2">
        <v>307.7</v>
      </c>
      <c r="E79" s="2">
        <v>55377</v>
      </c>
      <c r="F79" s="21">
        <f t="shared" si="11"/>
        <v>0.009616492913198117</v>
      </c>
      <c r="G79" s="21">
        <f t="shared" si="12"/>
        <v>0.012097580921774305</v>
      </c>
      <c r="H79" s="21">
        <f t="shared" si="13"/>
        <v>0.031906572983975805</v>
      </c>
      <c r="I79" s="21"/>
      <c r="J79" s="21"/>
      <c r="K79" s="21"/>
      <c r="L79" s="22">
        <f t="shared" si="14"/>
        <v>-0.022290080070777686</v>
      </c>
      <c r="M79" s="22">
        <f t="shared" si="15"/>
        <v>-0.0198089920622015</v>
      </c>
      <c r="N79" s="22">
        <f t="shared" si="16"/>
        <v>-0.005098553339665383</v>
      </c>
      <c r="O79" s="22">
        <f t="shared" si="17"/>
        <v>0.012182593069922417</v>
      </c>
      <c r="P79" s="24">
        <f t="shared" si="18"/>
        <v>-0.005141315904109607</v>
      </c>
      <c r="Q79" s="24">
        <f t="shared" si="19"/>
        <v>0.012103016529555614</v>
      </c>
      <c r="R79" s="22">
        <f t="shared" si="20"/>
        <v>0.009537127833833037</v>
      </c>
      <c r="S79" s="22">
        <f t="shared" si="21"/>
        <v>0.012018215842409224</v>
      </c>
    </row>
    <row r="80" spans="2:19" ht="12.75">
      <c r="B80" s="3">
        <v>39681</v>
      </c>
      <c r="C80" s="2">
        <v>5370.19</v>
      </c>
      <c r="D80" s="2">
        <v>312.5</v>
      </c>
      <c r="E80" s="2">
        <v>55934</v>
      </c>
      <c r="F80" s="21">
        <f t="shared" si="11"/>
        <v>-0.0002941735049087519</v>
      </c>
      <c r="G80" s="21">
        <f t="shared" si="12"/>
        <v>0.015479186848460032</v>
      </c>
      <c r="H80" s="21">
        <f t="shared" si="13"/>
        <v>0.010008079150525609</v>
      </c>
      <c r="I80" s="21"/>
      <c r="J80" s="21"/>
      <c r="K80" s="21"/>
      <c r="L80" s="22">
        <f t="shared" si="14"/>
        <v>-0.010302252655434361</v>
      </c>
      <c r="M80" s="22">
        <f t="shared" si="15"/>
        <v>0.005471107697934423</v>
      </c>
      <c r="N80" s="22">
        <f t="shared" si="16"/>
        <v>-0.004909816422005024</v>
      </c>
      <c r="O80" s="22">
        <f t="shared" si="17"/>
        <v>0.01550585246083557</v>
      </c>
      <c r="P80" s="24">
        <f t="shared" si="18"/>
        <v>-0.004952578986449248</v>
      </c>
      <c r="Q80" s="24">
        <f t="shared" si="19"/>
        <v>0.015426275920468767</v>
      </c>
      <c r="R80" s="22">
        <f t="shared" si="20"/>
        <v>-0.0003735385842738313</v>
      </c>
      <c r="S80" s="22">
        <f t="shared" si="21"/>
        <v>0.015399821769094952</v>
      </c>
    </row>
    <row r="81" spans="2:19" ht="12.75">
      <c r="B81" s="3">
        <v>39682</v>
      </c>
      <c r="C81" s="2">
        <v>5505.56</v>
      </c>
      <c r="D81" s="2">
        <v>314.5</v>
      </c>
      <c r="E81" s="2">
        <v>55850</v>
      </c>
      <c r="F81" s="21">
        <f t="shared" si="11"/>
        <v>0.024895201059520974</v>
      </c>
      <c r="G81" s="21">
        <f t="shared" si="12"/>
        <v>0.006379606964038988</v>
      </c>
      <c r="H81" s="21">
        <f t="shared" si="13"/>
        <v>-0.0015028987298886063</v>
      </c>
      <c r="I81" s="21"/>
      <c r="J81" s="21"/>
      <c r="K81" s="21"/>
      <c r="L81" s="22">
        <f t="shared" si="14"/>
        <v>0.02639809978940958</v>
      </c>
      <c r="M81" s="22">
        <f t="shared" si="15"/>
        <v>0.007882505693927594</v>
      </c>
      <c r="N81" s="22">
        <f t="shared" si="16"/>
        <v>0.025588325461655525</v>
      </c>
      <c r="O81" s="22">
        <f t="shared" si="17"/>
        <v>0.006375602627705497</v>
      </c>
      <c r="P81" s="24">
        <f t="shared" si="18"/>
        <v>0.0255455628972113</v>
      </c>
      <c r="Q81" s="24">
        <f t="shared" si="19"/>
        <v>0.006296026087338694</v>
      </c>
      <c r="R81" s="22">
        <f t="shared" si="20"/>
        <v>0.024815835980155895</v>
      </c>
      <c r="S81" s="22">
        <f t="shared" si="21"/>
        <v>0.006300241884673909</v>
      </c>
    </row>
    <row r="82" spans="2:19" ht="12.75">
      <c r="B82" s="3">
        <v>39685</v>
      </c>
      <c r="C82" s="2">
        <v>5505.56</v>
      </c>
      <c r="D82" s="2">
        <v>311.6</v>
      </c>
      <c r="E82" s="2">
        <v>54477</v>
      </c>
      <c r="F82" s="21">
        <f t="shared" si="11"/>
        <v>0</v>
      </c>
      <c r="G82" s="21">
        <f t="shared" si="12"/>
        <v>-0.0092637621439019</v>
      </c>
      <c r="H82" s="21">
        <f t="shared" si="13"/>
        <v>-0.024890931269440173</v>
      </c>
      <c r="I82" s="21"/>
      <c r="J82" s="21"/>
      <c r="K82" s="21"/>
      <c r="L82" s="22">
        <f t="shared" si="14"/>
        <v>0.024890931269440173</v>
      </c>
      <c r="M82" s="22">
        <f t="shared" si="15"/>
        <v>0.01562716912553827</v>
      </c>
      <c r="N82" s="22">
        <f t="shared" si="16"/>
        <v>0.011479490608114137</v>
      </c>
      <c r="O82" s="22">
        <f t="shared" si="17"/>
        <v>-0.009330081755778891</v>
      </c>
      <c r="P82" s="24">
        <f t="shared" si="18"/>
        <v>0.011436728043669912</v>
      </c>
      <c r="Q82" s="24">
        <f t="shared" si="19"/>
        <v>-0.009409658296145694</v>
      </c>
      <c r="R82" s="22">
        <f t="shared" si="20"/>
        <v>-7.936507936507937E-05</v>
      </c>
      <c r="S82" s="22">
        <f t="shared" si="21"/>
        <v>-0.009343127223266981</v>
      </c>
    </row>
    <row r="83" spans="2:19" ht="12.75">
      <c r="B83" s="3">
        <v>39686</v>
      </c>
      <c r="C83" s="2">
        <v>5470.65</v>
      </c>
      <c r="D83" s="2">
        <v>308.1</v>
      </c>
      <c r="E83" s="2">
        <v>54358</v>
      </c>
      <c r="F83" s="21">
        <f t="shared" si="11"/>
        <v>-0.00636105134895511</v>
      </c>
      <c r="G83" s="21">
        <f t="shared" si="12"/>
        <v>-0.011295908393970941</v>
      </c>
      <c r="H83" s="21">
        <f t="shared" si="13"/>
        <v>-0.0021867973983060148</v>
      </c>
      <c r="I83" s="21"/>
      <c r="J83" s="21"/>
      <c r="K83" s="21"/>
      <c r="L83" s="22">
        <f t="shared" si="14"/>
        <v>-0.004174253950649095</v>
      </c>
      <c r="M83" s="22">
        <f t="shared" si="15"/>
        <v>-0.009109110995664926</v>
      </c>
      <c r="N83" s="22">
        <f t="shared" si="16"/>
        <v>-0.005352518565510285</v>
      </c>
      <c r="O83" s="22">
        <f t="shared" si="17"/>
        <v>-0.011301734915812947</v>
      </c>
      <c r="P83" s="24">
        <f t="shared" si="18"/>
        <v>-0.005395281129954509</v>
      </c>
      <c r="Q83" s="24">
        <f t="shared" si="19"/>
        <v>-0.01138131145617975</v>
      </c>
      <c r="R83" s="22">
        <f t="shared" si="20"/>
        <v>-0.006440416428320189</v>
      </c>
      <c r="S83" s="22">
        <f t="shared" si="21"/>
        <v>-0.011375273473336021</v>
      </c>
    </row>
    <row r="84" spans="2:19" ht="12.75">
      <c r="B84" s="3">
        <v>39687</v>
      </c>
      <c r="C84" s="2">
        <v>5528.15</v>
      </c>
      <c r="D84" s="2">
        <v>303.4</v>
      </c>
      <c r="E84" s="2">
        <v>55519</v>
      </c>
      <c r="F84" s="21">
        <f t="shared" si="11"/>
        <v>0.010455781328901466</v>
      </c>
      <c r="G84" s="21">
        <f t="shared" si="12"/>
        <v>-0.015372338688190513</v>
      </c>
      <c r="H84" s="21">
        <f t="shared" si="13"/>
        <v>0.021133507661498456</v>
      </c>
      <c r="I84" s="21"/>
      <c r="J84" s="21"/>
      <c r="K84" s="21"/>
      <c r="L84" s="22">
        <f t="shared" si="14"/>
        <v>-0.01067772633259699</v>
      </c>
      <c r="M84" s="22">
        <f t="shared" si="15"/>
        <v>-0.03650584634968897</v>
      </c>
      <c r="N84" s="22">
        <f t="shared" si="16"/>
        <v>0.0007091832570754412</v>
      </c>
      <c r="O84" s="22">
        <f t="shared" si="17"/>
        <v>-0.015316030388169985</v>
      </c>
      <c r="P84" s="24">
        <f t="shared" si="18"/>
        <v>0.0006664206926312154</v>
      </c>
      <c r="Q84" s="24">
        <f t="shared" si="19"/>
        <v>-0.015395606928536788</v>
      </c>
      <c r="R84" s="22">
        <f t="shared" si="20"/>
        <v>0.010376416249536386</v>
      </c>
      <c r="S84" s="22">
        <f t="shared" si="21"/>
        <v>-0.015451703767555593</v>
      </c>
    </row>
    <row r="85" spans="2:19" ht="12.75">
      <c r="B85" s="3">
        <v>39688</v>
      </c>
      <c r="C85" s="2">
        <v>5601.15</v>
      </c>
      <c r="D85" s="2">
        <v>307.9</v>
      </c>
      <c r="E85" s="2">
        <v>56382</v>
      </c>
      <c r="F85" s="21">
        <f t="shared" si="11"/>
        <v>0.013118713116282224</v>
      </c>
      <c r="G85" s="21">
        <f t="shared" si="12"/>
        <v>0.014722988016022752</v>
      </c>
      <c r="H85" s="21">
        <f t="shared" si="13"/>
        <v>0.015424654120020935</v>
      </c>
      <c r="I85" s="21"/>
      <c r="J85" s="21"/>
      <c r="K85" s="21"/>
      <c r="L85" s="22">
        <f t="shared" si="14"/>
        <v>-0.0023059410037387113</v>
      </c>
      <c r="M85" s="22">
        <f t="shared" si="15"/>
        <v>-0.0007016661039981834</v>
      </c>
      <c r="N85" s="22">
        <f t="shared" si="16"/>
        <v>0.00600499084581083</v>
      </c>
      <c r="O85" s="22">
        <f t="shared" si="17"/>
        <v>0.014764085597447218</v>
      </c>
      <c r="P85" s="24">
        <f t="shared" si="18"/>
        <v>0.005962228281366606</v>
      </c>
      <c r="Q85" s="24">
        <f t="shared" si="19"/>
        <v>0.014684509057080415</v>
      </c>
      <c r="R85" s="22">
        <f t="shared" si="20"/>
        <v>0.013039348036917144</v>
      </c>
      <c r="S85" s="22">
        <f t="shared" si="21"/>
        <v>0.014643622936657672</v>
      </c>
    </row>
    <row r="86" spans="2:19" ht="12.75">
      <c r="B86" s="3">
        <v>39689</v>
      </c>
      <c r="C86" s="2">
        <v>5636.61</v>
      </c>
      <c r="D86" s="2">
        <v>309.2</v>
      </c>
      <c r="E86" s="2">
        <v>55680</v>
      </c>
      <c r="F86" s="21">
        <f t="shared" si="11"/>
        <v>0.0063108871678313255</v>
      </c>
      <c r="G86" s="21">
        <f t="shared" si="12"/>
        <v>0.0042132617828122675</v>
      </c>
      <c r="H86" s="21">
        <f t="shared" si="13"/>
        <v>-0.012528942602818685</v>
      </c>
      <c r="I86" s="21"/>
      <c r="J86" s="21"/>
      <c r="K86" s="21"/>
      <c r="L86" s="22">
        <f t="shared" si="14"/>
        <v>0.01883982977065001</v>
      </c>
      <c r="M86" s="22">
        <f t="shared" si="15"/>
        <v>0.016742204385630954</v>
      </c>
      <c r="N86" s="22">
        <f t="shared" si="16"/>
        <v>0.01208913135571514</v>
      </c>
      <c r="O86" s="22">
        <f t="shared" si="17"/>
        <v>0.004179879560120255</v>
      </c>
      <c r="P86" s="24">
        <f t="shared" si="18"/>
        <v>0.012046368791270917</v>
      </c>
      <c r="Q86" s="24">
        <f t="shared" si="19"/>
        <v>0.004100303019753452</v>
      </c>
      <c r="R86" s="22">
        <f t="shared" si="20"/>
        <v>0.006231522088466246</v>
      </c>
      <c r="S86" s="22">
        <f t="shared" si="21"/>
        <v>0.004133896703447188</v>
      </c>
    </row>
    <row r="87" spans="2:19" ht="12.75">
      <c r="B87" s="3">
        <v>39692</v>
      </c>
      <c r="C87" s="2">
        <v>5602.82</v>
      </c>
      <c r="D87" s="2">
        <v>310.8</v>
      </c>
      <c r="E87" s="2">
        <v>55162</v>
      </c>
      <c r="F87" s="21">
        <f t="shared" si="11"/>
        <v>-0.006012778548767289</v>
      </c>
      <c r="G87" s="21">
        <f t="shared" si="12"/>
        <v>0.0051613017802255474</v>
      </c>
      <c r="H87" s="21">
        <f t="shared" si="13"/>
        <v>-0.00934670560028867</v>
      </c>
      <c r="I87" s="21"/>
      <c r="J87" s="21"/>
      <c r="K87" s="21"/>
      <c r="L87" s="22">
        <f t="shared" si="14"/>
        <v>0.0033339270515213805</v>
      </c>
      <c r="M87" s="22">
        <f t="shared" si="15"/>
        <v>0.014508007380514217</v>
      </c>
      <c r="N87" s="22">
        <f t="shared" si="16"/>
        <v>-0.001702155615705179</v>
      </c>
      <c r="O87" s="22">
        <f t="shared" si="17"/>
        <v>0.00513639833723944</v>
      </c>
      <c r="P87" s="24">
        <f t="shared" si="18"/>
        <v>-0.001744918180149403</v>
      </c>
      <c r="Q87" s="24">
        <f t="shared" si="19"/>
        <v>0.005056821796872636</v>
      </c>
      <c r="R87" s="22">
        <f t="shared" si="20"/>
        <v>-0.0060921436281323686</v>
      </c>
      <c r="S87" s="22">
        <f t="shared" si="21"/>
        <v>0.005081936700860468</v>
      </c>
    </row>
    <row r="88" spans="2:19" ht="12.75">
      <c r="B88" s="3">
        <v>39693</v>
      </c>
      <c r="C88" s="2">
        <v>5620.7</v>
      </c>
      <c r="D88" s="2">
        <v>313.1</v>
      </c>
      <c r="E88" s="2">
        <v>54404</v>
      </c>
      <c r="F88" s="21">
        <f t="shared" si="11"/>
        <v>0.0031861688892592813</v>
      </c>
      <c r="G88" s="21">
        <f t="shared" si="12"/>
        <v>0.007373009838867641</v>
      </c>
      <c r="H88" s="21">
        <f t="shared" si="13"/>
        <v>-0.013836629855368553</v>
      </c>
      <c r="I88" s="21"/>
      <c r="J88" s="21"/>
      <c r="K88" s="21"/>
      <c r="L88" s="22">
        <f t="shared" si="14"/>
        <v>0.017022798744627834</v>
      </c>
      <c r="M88" s="22">
        <f t="shared" si="15"/>
        <v>0.021209639694236195</v>
      </c>
      <c r="N88" s="22">
        <f t="shared" si="16"/>
        <v>0.009567507568526281</v>
      </c>
      <c r="O88" s="22">
        <f t="shared" si="17"/>
        <v>0.007336143402985419</v>
      </c>
      <c r="P88" s="24">
        <f t="shared" si="18"/>
        <v>0.009524745004082055</v>
      </c>
      <c r="Q88" s="24">
        <f t="shared" si="19"/>
        <v>0.007256566862618615</v>
      </c>
      <c r="R88" s="22">
        <f t="shared" si="20"/>
        <v>0.003106803809894202</v>
      </c>
      <c r="S88" s="22">
        <f t="shared" si="21"/>
        <v>0.007293644759502562</v>
      </c>
    </row>
    <row r="89" spans="2:19" ht="12.75">
      <c r="B89" s="3">
        <v>39694</v>
      </c>
      <c r="C89" s="2">
        <v>5499.68</v>
      </c>
      <c r="D89" s="2">
        <v>312.8</v>
      </c>
      <c r="E89" s="2">
        <v>53527</v>
      </c>
      <c r="F89" s="21">
        <f t="shared" si="11"/>
        <v>-0.021766302581776333</v>
      </c>
      <c r="G89" s="21">
        <f t="shared" si="12"/>
        <v>-0.000958619661204088</v>
      </c>
      <c r="H89" s="21">
        <f t="shared" si="13"/>
        <v>-0.016251481075886753</v>
      </c>
      <c r="I89" s="21"/>
      <c r="J89" s="21"/>
      <c r="K89" s="21"/>
      <c r="L89" s="22">
        <f t="shared" si="14"/>
        <v>-0.00551482150588958</v>
      </c>
      <c r="M89" s="22">
        <f t="shared" si="15"/>
        <v>0.015292861414682665</v>
      </c>
      <c r="N89" s="22">
        <f t="shared" si="16"/>
        <v>-0.014271254591842988</v>
      </c>
      <c r="O89" s="22">
        <f t="shared" si="17"/>
        <v>-0.001001920247498435</v>
      </c>
      <c r="P89" s="24">
        <f t="shared" si="18"/>
        <v>-0.014314017156287212</v>
      </c>
      <c r="Q89" s="24">
        <f t="shared" si="19"/>
        <v>-0.0010814967878652385</v>
      </c>
      <c r="R89" s="22">
        <f t="shared" si="20"/>
        <v>-0.02184566766114141</v>
      </c>
      <c r="S89" s="22">
        <f t="shared" si="21"/>
        <v>-0.0010379847405691672</v>
      </c>
    </row>
    <row r="90" spans="2:19" ht="12.75">
      <c r="B90" s="3">
        <v>39695</v>
      </c>
      <c r="C90" s="2">
        <v>5362.06</v>
      </c>
      <c r="D90" s="2">
        <v>309.5</v>
      </c>
      <c r="E90" s="2">
        <v>51408</v>
      </c>
      <c r="F90" s="21">
        <f t="shared" si="11"/>
        <v>-0.025341679121922225</v>
      </c>
      <c r="G90" s="21">
        <f t="shared" si="12"/>
        <v>-0.010605916546505223</v>
      </c>
      <c r="H90" s="21">
        <f t="shared" si="13"/>
        <v>-0.04039239712111757</v>
      </c>
      <c r="I90" s="21"/>
      <c r="J90" s="21"/>
      <c r="K90" s="21"/>
      <c r="L90" s="22">
        <f t="shared" si="14"/>
        <v>0.015050717999195346</v>
      </c>
      <c r="M90" s="22">
        <f t="shared" si="15"/>
        <v>0.029786480574612348</v>
      </c>
      <c r="N90" s="22">
        <f t="shared" si="16"/>
        <v>-0.006713041311155632</v>
      </c>
      <c r="O90" s="22">
        <f t="shared" si="17"/>
        <v>-0.010713538397646754</v>
      </c>
      <c r="P90" s="24">
        <f t="shared" si="18"/>
        <v>-0.006755803875599854</v>
      </c>
      <c r="Q90" s="24">
        <f t="shared" si="19"/>
        <v>-0.010793114938013557</v>
      </c>
      <c r="R90" s="22">
        <f t="shared" si="20"/>
        <v>-0.025421044201287303</v>
      </c>
      <c r="S90" s="22">
        <f t="shared" si="21"/>
        <v>-0.010685281625870303</v>
      </c>
    </row>
    <row r="91" spans="2:19" ht="12.75">
      <c r="B91" s="3">
        <v>39696</v>
      </c>
      <c r="C91" s="2">
        <v>5240.68</v>
      </c>
      <c r="D91" s="2">
        <v>308.1</v>
      </c>
      <c r="E91" s="2">
        <v>51939</v>
      </c>
      <c r="F91" s="21">
        <f t="shared" si="11"/>
        <v>-0.022896968699903104</v>
      </c>
      <c r="G91" s="21">
        <f t="shared" si="12"/>
        <v>-0.004533686522028445</v>
      </c>
      <c r="H91" s="21">
        <f t="shared" si="13"/>
        <v>0.010276150691546072</v>
      </c>
      <c r="I91" s="21"/>
      <c r="J91" s="21"/>
      <c r="K91" s="21"/>
      <c r="L91" s="22">
        <f t="shared" si="14"/>
        <v>-0.03317311939144918</v>
      </c>
      <c r="M91" s="22">
        <f t="shared" si="15"/>
        <v>-0.014809837213574517</v>
      </c>
      <c r="N91" s="22">
        <f t="shared" si="16"/>
        <v>-0.027636243983508106</v>
      </c>
      <c r="O91" s="22">
        <f t="shared" si="17"/>
        <v>-0.004506306657527773</v>
      </c>
      <c r="P91" s="24">
        <f t="shared" si="18"/>
        <v>-0.027679006547952332</v>
      </c>
      <c r="Q91" s="24">
        <f t="shared" si="19"/>
        <v>-0.004585883197894577</v>
      </c>
      <c r="R91" s="22">
        <f t="shared" si="20"/>
        <v>-0.022976333779268183</v>
      </c>
      <c r="S91" s="22">
        <f t="shared" si="21"/>
        <v>-0.004613051601393524</v>
      </c>
    </row>
    <row r="92" spans="2:19" ht="12.75">
      <c r="B92" s="3">
        <v>39699</v>
      </c>
      <c r="C92" s="2">
        <v>5446.28</v>
      </c>
      <c r="D92" s="2">
        <v>308.2</v>
      </c>
      <c r="E92" s="2">
        <v>50717</v>
      </c>
      <c r="F92" s="21">
        <f t="shared" si="11"/>
        <v>0.03848154590587717</v>
      </c>
      <c r="G92" s="21">
        <f t="shared" si="12"/>
        <v>0.0003245172833931343</v>
      </c>
      <c r="H92" s="21">
        <f t="shared" si="13"/>
        <v>-0.023808792950390126</v>
      </c>
      <c r="I92" s="21"/>
      <c r="J92" s="21"/>
      <c r="K92" s="21"/>
      <c r="L92" s="22">
        <f t="shared" si="14"/>
        <v>0.062290338856267294</v>
      </c>
      <c r="M92" s="22">
        <f t="shared" si="15"/>
        <v>0.02413331023378326</v>
      </c>
      <c r="N92" s="22">
        <f t="shared" si="16"/>
        <v>0.04946196331597613</v>
      </c>
      <c r="O92" s="22">
        <f t="shared" si="17"/>
        <v>0.0002610809301833171</v>
      </c>
      <c r="P92" s="24">
        <f t="shared" si="18"/>
        <v>0.04941920075153191</v>
      </c>
      <c r="Q92" s="24">
        <f t="shared" si="19"/>
        <v>0.00018150438981651373</v>
      </c>
      <c r="R92" s="22">
        <f t="shared" si="20"/>
        <v>0.03840218082651209</v>
      </c>
      <c r="S92" s="22">
        <f t="shared" si="21"/>
        <v>0.0002451522040280549</v>
      </c>
    </row>
    <row r="93" spans="2:19" ht="12.75">
      <c r="B93" s="3">
        <v>39700</v>
      </c>
      <c r="C93" s="2">
        <v>5415.61</v>
      </c>
      <c r="D93" s="2">
        <v>301.69</v>
      </c>
      <c r="E93" s="2">
        <v>48435</v>
      </c>
      <c r="F93" s="21">
        <f t="shared" si="11"/>
        <v>-0.005647282657085615</v>
      </c>
      <c r="G93" s="21">
        <f t="shared" si="12"/>
        <v>-0.021348922779108007</v>
      </c>
      <c r="H93" s="21">
        <f t="shared" si="13"/>
        <v>-0.04603846723631045</v>
      </c>
      <c r="I93" s="21"/>
      <c r="J93" s="21"/>
      <c r="K93" s="21"/>
      <c r="L93" s="22">
        <f t="shared" si="14"/>
        <v>0.04039118457922483</v>
      </c>
      <c r="M93" s="22">
        <f t="shared" si="15"/>
        <v>0.024689544457202443</v>
      </c>
      <c r="N93" s="22">
        <f t="shared" si="16"/>
        <v>0.015585275760688796</v>
      </c>
      <c r="O93" s="22">
        <f t="shared" si="17"/>
        <v>-0.021471588068143307</v>
      </c>
      <c r="P93" s="24">
        <f t="shared" si="18"/>
        <v>0.015542513196244574</v>
      </c>
      <c r="Q93" s="24">
        <f t="shared" si="19"/>
        <v>-0.021551164608510108</v>
      </c>
      <c r="R93" s="22">
        <f t="shared" si="20"/>
        <v>-0.005726647736450694</v>
      </c>
      <c r="S93" s="22">
        <f t="shared" si="21"/>
        <v>-0.021428287858473085</v>
      </c>
    </row>
    <row r="94" spans="2:19" ht="12.75">
      <c r="B94" s="3">
        <v>39701</v>
      </c>
      <c r="C94" s="2">
        <v>5366.22</v>
      </c>
      <c r="D94" s="2">
        <v>299.2</v>
      </c>
      <c r="E94" s="2">
        <v>49633</v>
      </c>
      <c r="F94" s="21">
        <f t="shared" si="11"/>
        <v>-0.00916177410973205</v>
      </c>
      <c r="G94" s="21">
        <f t="shared" si="12"/>
        <v>-0.008287754006585235</v>
      </c>
      <c r="H94" s="21">
        <f t="shared" si="13"/>
        <v>0.0244332422042308</v>
      </c>
      <c r="I94" s="21"/>
      <c r="J94" s="21"/>
      <c r="K94" s="21"/>
      <c r="L94" s="22">
        <f t="shared" si="14"/>
        <v>-0.03359501631396285</v>
      </c>
      <c r="M94" s="22">
        <f t="shared" si="15"/>
        <v>-0.032720996210816033</v>
      </c>
      <c r="N94" s="22">
        <f t="shared" si="16"/>
        <v>-0.020430182325281866</v>
      </c>
      <c r="O94" s="22">
        <f t="shared" si="17"/>
        <v>-0.008222653865399656</v>
      </c>
      <c r="P94" s="24">
        <f t="shared" si="18"/>
        <v>-0.02047294488972609</v>
      </c>
      <c r="Q94" s="24">
        <f t="shared" si="19"/>
        <v>-0.008302230405766461</v>
      </c>
      <c r="R94" s="22">
        <f t="shared" si="20"/>
        <v>-0.009241139189097131</v>
      </c>
      <c r="S94" s="22">
        <f t="shared" si="21"/>
        <v>-0.008367119085950316</v>
      </c>
    </row>
    <row r="95" spans="2:19" ht="12.75">
      <c r="B95" s="3">
        <v>39702</v>
      </c>
      <c r="C95" s="2">
        <v>5318.36</v>
      </c>
      <c r="D95" s="2">
        <v>293.72</v>
      </c>
      <c r="E95" s="2">
        <v>51270</v>
      </c>
      <c r="F95" s="21">
        <f t="shared" si="11"/>
        <v>-0.008958764893161105</v>
      </c>
      <c r="G95" s="21">
        <f t="shared" si="12"/>
        <v>-0.01848531351691233</v>
      </c>
      <c r="H95" s="21">
        <f t="shared" si="13"/>
        <v>0.03244985071303019</v>
      </c>
      <c r="I95" s="21"/>
      <c r="J95" s="21"/>
      <c r="K95" s="21"/>
      <c r="L95" s="22">
        <f t="shared" si="14"/>
        <v>-0.0414086156061913</v>
      </c>
      <c r="M95" s="22">
        <f t="shared" si="15"/>
        <v>-0.05093516422994252</v>
      </c>
      <c r="N95" s="22">
        <f t="shared" si="16"/>
        <v>-0.02392436631894151</v>
      </c>
      <c r="O95" s="22">
        <f t="shared" si="17"/>
        <v>-0.018398853854898933</v>
      </c>
      <c r="P95" s="24">
        <f t="shared" si="18"/>
        <v>-0.023967128883385737</v>
      </c>
      <c r="Q95" s="24">
        <f t="shared" si="19"/>
        <v>-0.018478430395265737</v>
      </c>
      <c r="R95" s="22">
        <f t="shared" si="20"/>
        <v>-0.009038129972526185</v>
      </c>
      <c r="S95" s="22">
        <f t="shared" si="21"/>
        <v>-0.018564678596277407</v>
      </c>
    </row>
    <row r="96" spans="2:19" ht="12.75">
      <c r="B96" s="3">
        <v>39703</v>
      </c>
      <c r="C96" s="2">
        <v>5416.73</v>
      </c>
      <c r="D96" s="2">
        <v>292.8</v>
      </c>
      <c r="E96" s="2">
        <v>52392</v>
      </c>
      <c r="F96" s="21">
        <f t="shared" si="11"/>
        <v>0.018327327195285653</v>
      </c>
      <c r="G96" s="21">
        <f t="shared" si="12"/>
        <v>-0.0031371504962532993</v>
      </c>
      <c r="H96" s="21">
        <f t="shared" si="13"/>
        <v>0.021648122120143345</v>
      </c>
      <c r="I96" s="21"/>
      <c r="J96" s="21"/>
      <c r="K96" s="21"/>
      <c r="L96" s="22">
        <f t="shared" si="14"/>
        <v>-0.0033207949248576923</v>
      </c>
      <c r="M96" s="22">
        <f t="shared" si="15"/>
        <v>-0.024785272616396646</v>
      </c>
      <c r="N96" s="22">
        <f t="shared" si="16"/>
        <v>0.008343393212606558</v>
      </c>
      <c r="O96" s="22">
        <f t="shared" si="17"/>
        <v>-0.003079471053032295</v>
      </c>
      <c r="P96" s="24">
        <f t="shared" si="18"/>
        <v>0.008300630648162333</v>
      </c>
      <c r="Q96" s="24">
        <f t="shared" si="19"/>
        <v>-0.0031590475933990984</v>
      </c>
      <c r="R96" s="22">
        <f t="shared" si="20"/>
        <v>0.018247962115920575</v>
      </c>
      <c r="S96" s="22">
        <f t="shared" si="21"/>
        <v>-0.0032165155756183786</v>
      </c>
    </row>
    <row r="97" spans="2:19" ht="12.75">
      <c r="B97" s="3">
        <v>39706</v>
      </c>
      <c r="C97" s="2">
        <v>5204.18</v>
      </c>
      <c r="D97" s="2">
        <v>293.5</v>
      </c>
      <c r="E97" s="2">
        <v>48416</v>
      </c>
      <c r="F97" s="21">
        <f t="shared" si="11"/>
        <v>-0.04003016351703044</v>
      </c>
      <c r="G97" s="21">
        <f t="shared" si="12"/>
        <v>0.0023878571809945784</v>
      </c>
      <c r="H97" s="21">
        <f t="shared" si="13"/>
        <v>-0.07892357030980707</v>
      </c>
      <c r="I97" s="21"/>
      <c r="J97" s="21"/>
      <c r="K97" s="21"/>
      <c r="L97" s="22">
        <f t="shared" si="14"/>
        <v>0.03889340679277663</v>
      </c>
      <c r="M97" s="22">
        <f t="shared" si="15"/>
        <v>0.08131142749080164</v>
      </c>
      <c r="N97" s="22">
        <f t="shared" si="16"/>
        <v>-0.003631268902644917</v>
      </c>
      <c r="O97" s="22">
        <f t="shared" si="17"/>
        <v>0.0021775725398040335</v>
      </c>
      <c r="P97" s="24">
        <f t="shared" si="18"/>
        <v>-0.0036740314670891464</v>
      </c>
      <c r="Q97" s="24">
        <f t="shared" si="19"/>
        <v>0.00209799599943723</v>
      </c>
      <c r="R97" s="22">
        <f t="shared" si="20"/>
        <v>-0.04010952859639552</v>
      </c>
      <c r="S97" s="22">
        <f t="shared" si="21"/>
        <v>0.002308492101629499</v>
      </c>
    </row>
    <row r="98" spans="2:19" ht="12.75">
      <c r="B98" s="3">
        <v>39707</v>
      </c>
      <c r="C98" s="2">
        <v>5025.59</v>
      </c>
      <c r="D98" s="2">
        <v>296.7</v>
      </c>
      <c r="E98" s="2">
        <v>49228</v>
      </c>
      <c r="F98" s="21">
        <f t="shared" si="11"/>
        <v>-0.034919288841840375</v>
      </c>
      <c r="G98" s="21">
        <f t="shared" si="12"/>
        <v>0.010843888028624904</v>
      </c>
      <c r="H98" s="21">
        <f t="shared" si="13"/>
        <v>0.01663222970414476</v>
      </c>
      <c r="I98" s="21"/>
      <c r="J98" s="21"/>
      <c r="K98" s="21"/>
      <c r="L98" s="22">
        <f t="shared" si="14"/>
        <v>-0.05155151854598514</v>
      </c>
      <c r="M98" s="22">
        <f t="shared" si="15"/>
        <v>-0.005788341675519858</v>
      </c>
      <c r="N98" s="22">
        <f t="shared" si="16"/>
        <v>-0.04258993493434477</v>
      </c>
      <c r="O98" s="22">
        <f t="shared" si="17"/>
        <v>0.01088820308484709</v>
      </c>
      <c r="P98" s="24">
        <f t="shared" si="18"/>
        <v>-0.04263269749878899</v>
      </c>
      <c r="Q98" s="24">
        <f t="shared" si="19"/>
        <v>0.010808626544480287</v>
      </c>
      <c r="R98" s="22">
        <f t="shared" si="20"/>
        <v>-0.03499865392120546</v>
      </c>
      <c r="S98" s="22">
        <f t="shared" si="21"/>
        <v>0.010764522949259824</v>
      </c>
    </row>
    <row r="99" spans="2:19" ht="12.75">
      <c r="B99" s="3">
        <v>39708</v>
      </c>
      <c r="C99" s="2">
        <v>4912.36</v>
      </c>
      <c r="D99" s="2">
        <v>296.5</v>
      </c>
      <c r="E99" s="2">
        <v>45908</v>
      </c>
      <c r="F99" s="21">
        <f t="shared" si="11"/>
        <v>-0.022788381926555898</v>
      </c>
      <c r="G99" s="21">
        <f t="shared" si="12"/>
        <v>-0.0006743088589959169</v>
      </c>
      <c r="H99" s="21">
        <f t="shared" si="13"/>
        <v>-0.06982317349166836</v>
      </c>
      <c r="I99" s="21"/>
      <c r="J99" s="21"/>
      <c r="K99" s="21"/>
      <c r="L99" s="22">
        <f t="shared" si="14"/>
        <v>0.04703479156511246</v>
      </c>
      <c r="M99" s="22">
        <f t="shared" si="15"/>
        <v>0.06914886463267245</v>
      </c>
      <c r="N99" s="22">
        <f t="shared" si="16"/>
        <v>0.009413485317777158</v>
      </c>
      <c r="O99" s="22">
        <f t="shared" si="17"/>
        <v>-0.0008603463244431203</v>
      </c>
      <c r="P99" s="24">
        <f t="shared" si="18"/>
        <v>0.009370722753332936</v>
      </c>
      <c r="Q99" s="24">
        <f t="shared" si="19"/>
        <v>-0.0009399228648099236</v>
      </c>
      <c r="R99" s="22">
        <f t="shared" si="20"/>
        <v>-0.022867747005920976</v>
      </c>
      <c r="S99" s="22">
        <f t="shared" si="21"/>
        <v>-0.0007536739383609963</v>
      </c>
    </row>
    <row r="100" spans="2:19" ht="12.75">
      <c r="B100" s="3">
        <v>39709</v>
      </c>
      <c r="C100" s="2">
        <v>4879.99</v>
      </c>
      <c r="D100" s="2">
        <v>306</v>
      </c>
      <c r="E100" s="2">
        <v>48422</v>
      </c>
      <c r="F100" s="21">
        <f t="shared" si="11"/>
        <v>-0.006611307378919463</v>
      </c>
      <c r="G100" s="21">
        <f t="shared" si="12"/>
        <v>0.03153788351460073</v>
      </c>
      <c r="H100" s="21">
        <f t="shared" si="13"/>
        <v>0.05331486208421853</v>
      </c>
      <c r="I100" s="21"/>
      <c r="J100" s="21"/>
      <c r="K100" s="21"/>
      <c r="L100" s="22">
        <f t="shared" si="14"/>
        <v>-0.059926169463137995</v>
      </c>
      <c r="M100" s="22">
        <f t="shared" si="15"/>
        <v>-0.0217769785696178</v>
      </c>
      <c r="N100" s="22">
        <f t="shared" si="16"/>
        <v>-0.03119967861917529</v>
      </c>
      <c r="O100" s="22">
        <f t="shared" si="17"/>
        <v>0.031679936092803854</v>
      </c>
      <c r="P100" s="24">
        <f t="shared" si="18"/>
        <v>-0.03124244118361951</v>
      </c>
      <c r="Q100" s="24">
        <f t="shared" si="19"/>
        <v>0.03160035955243705</v>
      </c>
      <c r="R100" s="22">
        <f t="shared" si="20"/>
        <v>-0.006690672458284542</v>
      </c>
      <c r="S100" s="22">
        <f t="shared" si="21"/>
        <v>0.03145851843523565</v>
      </c>
    </row>
    <row r="101" spans="2:19" ht="12.75">
      <c r="B101" s="3">
        <v>39710</v>
      </c>
      <c r="C101" s="2">
        <v>5311.33</v>
      </c>
      <c r="D101" s="2">
        <v>305.7</v>
      </c>
      <c r="E101" s="2">
        <v>53055</v>
      </c>
      <c r="F101" s="21">
        <f t="shared" si="11"/>
        <v>0.08469910401843554</v>
      </c>
      <c r="G101" s="21">
        <f t="shared" si="12"/>
        <v>-0.000980873055591948</v>
      </c>
      <c r="H101" s="21">
        <f t="shared" si="13"/>
        <v>0.09137485542291324</v>
      </c>
      <c r="I101" s="21"/>
      <c r="J101" s="21"/>
      <c r="K101" s="21"/>
      <c r="L101" s="22">
        <f t="shared" si="14"/>
        <v>-0.006675751404477695</v>
      </c>
      <c r="M101" s="22">
        <f t="shared" si="15"/>
        <v>-0.09235572847850519</v>
      </c>
      <c r="N101" s="22">
        <f t="shared" si="16"/>
        <v>0.04255778020493278</v>
      </c>
      <c r="O101" s="22">
        <f t="shared" si="17"/>
        <v>-0.0007374131029945223</v>
      </c>
      <c r="P101" s="24">
        <f t="shared" si="18"/>
        <v>0.04251501764048855</v>
      </c>
      <c r="Q101" s="24">
        <f t="shared" si="19"/>
        <v>-0.0008169896433613256</v>
      </c>
      <c r="R101" s="22">
        <f t="shared" si="20"/>
        <v>0.08461973893907046</v>
      </c>
      <c r="S101" s="22">
        <f t="shared" si="21"/>
        <v>-0.0010602381349570276</v>
      </c>
    </row>
    <row r="102" spans="2:19" ht="12.75">
      <c r="B102" s="3">
        <v>39713</v>
      </c>
      <c r="C102" s="2">
        <v>5236.26</v>
      </c>
      <c r="D102" s="2">
        <v>307.3</v>
      </c>
      <c r="E102" s="2">
        <v>51540</v>
      </c>
      <c r="F102" s="21">
        <f t="shared" si="11"/>
        <v>-0.014234771660113102</v>
      </c>
      <c r="G102" s="21">
        <f t="shared" si="12"/>
        <v>0.005220240239650204</v>
      </c>
      <c r="H102" s="21">
        <f t="shared" si="13"/>
        <v>-0.028970906101334605</v>
      </c>
      <c r="I102" s="21"/>
      <c r="J102" s="21"/>
      <c r="K102" s="21"/>
      <c r="L102" s="22">
        <f t="shared" si="14"/>
        <v>0.014736134441221503</v>
      </c>
      <c r="M102" s="22">
        <f t="shared" si="15"/>
        <v>0.03419114634098481</v>
      </c>
      <c r="N102" s="22">
        <f t="shared" si="16"/>
        <v>-0.0008736305722687378</v>
      </c>
      <c r="O102" s="22">
        <f t="shared" si="17"/>
        <v>0.005143049907654705</v>
      </c>
      <c r="P102" s="24">
        <f t="shared" si="18"/>
        <v>-0.0009163931367129636</v>
      </c>
      <c r="Q102" s="24">
        <f t="shared" si="19"/>
        <v>0.005063473367287902</v>
      </c>
      <c r="R102" s="22">
        <f t="shared" si="20"/>
        <v>-0.014314136739478182</v>
      </c>
      <c r="S102" s="22">
        <f t="shared" si="21"/>
        <v>0.005140875160285125</v>
      </c>
    </row>
    <row r="103" spans="2:19" ht="12.75">
      <c r="B103" s="3">
        <v>39714</v>
      </c>
      <c r="C103" s="2">
        <v>5136.12</v>
      </c>
      <c r="D103" s="2">
        <v>299</v>
      </c>
      <c r="E103" s="2">
        <v>49593</v>
      </c>
      <c r="F103" s="21">
        <f t="shared" si="11"/>
        <v>-0.019309572440254764</v>
      </c>
      <c r="G103" s="21">
        <f t="shared" si="12"/>
        <v>-0.027380895745752615</v>
      </c>
      <c r="H103" s="21">
        <f t="shared" si="13"/>
        <v>-0.03850851048523422</v>
      </c>
      <c r="I103" s="21"/>
      <c r="J103" s="21"/>
      <c r="K103" s="21"/>
      <c r="L103" s="22">
        <f t="shared" si="14"/>
        <v>0.019198938044979453</v>
      </c>
      <c r="M103" s="22">
        <f t="shared" si="15"/>
        <v>0.011127614739481602</v>
      </c>
      <c r="N103" s="22">
        <f t="shared" si="16"/>
        <v>-0.001549767487097082</v>
      </c>
      <c r="O103" s="22">
        <f t="shared" si="17"/>
        <v>-0.02748349815309915</v>
      </c>
      <c r="P103" s="24">
        <f t="shared" si="18"/>
        <v>-0.0015925300515413042</v>
      </c>
      <c r="Q103" s="24">
        <f t="shared" si="19"/>
        <v>-0.027563074693465955</v>
      </c>
      <c r="R103" s="22">
        <f t="shared" si="20"/>
        <v>-0.019388937519619842</v>
      </c>
      <c r="S103" s="22">
        <f t="shared" si="21"/>
        <v>-0.027460260825117693</v>
      </c>
    </row>
    <row r="104" spans="2:19" ht="12.75">
      <c r="B104" s="3">
        <v>39715</v>
      </c>
      <c r="C104" s="2">
        <v>5095.57</v>
      </c>
      <c r="D104" s="2">
        <v>297.9</v>
      </c>
      <c r="E104" s="2">
        <v>49842</v>
      </c>
      <c r="F104" s="21">
        <f t="shared" si="11"/>
        <v>-0.007926395796826864</v>
      </c>
      <c r="G104" s="21">
        <f t="shared" si="12"/>
        <v>-0.0036857136714498915</v>
      </c>
      <c r="H104" s="21">
        <f t="shared" si="13"/>
        <v>0.005008307346004803</v>
      </c>
      <c r="I104" s="21"/>
      <c r="J104" s="21"/>
      <c r="K104" s="21"/>
      <c r="L104" s="22">
        <f t="shared" si="14"/>
        <v>-0.012934703142831667</v>
      </c>
      <c r="M104" s="22">
        <f t="shared" si="15"/>
        <v>-0.008694021017454694</v>
      </c>
      <c r="N104" s="22">
        <f t="shared" si="16"/>
        <v>-0.01023618551576751</v>
      </c>
      <c r="O104" s="22">
        <f t="shared" si="17"/>
        <v>-0.003672369494176962</v>
      </c>
      <c r="P104" s="24">
        <f t="shared" si="18"/>
        <v>-0.010278948080211736</v>
      </c>
      <c r="Q104" s="24">
        <f t="shared" si="19"/>
        <v>-0.0037519460345437653</v>
      </c>
      <c r="R104" s="22">
        <f t="shared" si="20"/>
        <v>-0.008005760876191944</v>
      </c>
      <c r="S104" s="22">
        <f t="shared" si="21"/>
        <v>-0.003765078750814971</v>
      </c>
    </row>
    <row r="105" spans="2:19" ht="12.75">
      <c r="B105" s="3">
        <v>39716</v>
      </c>
      <c r="C105" s="2">
        <v>5197.02</v>
      </c>
      <c r="D105" s="2">
        <v>302.6</v>
      </c>
      <c r="E105" s="2">
        <v>51828</v>
      </c>
      <c r="F105" s="21">
        <f t="shared" si="11"/>
        <v>0.019713849589092773</v>
      </c>
      <c r="G105" s="21">
        <f t="shared" si="12"/>
        <v>0.015653941635019167</v>
      </c>
      <c r="H105" s="21">
        <f t="shared" si="13"/>
        <v>0.03907254168157487</v>
      </c>
      <c r="I105" s="21"/>
      <c r="J105" s="21"/>
      <c r="K105" s="21"/>
      <c r="L105" s="22">
        <f t="shared" si="14"/>
        <v>-0.019358692092482095</v>
      </c>
      <c r="M105" s="22">
        <f t="shared" si="15"/>
        <v>-0.0234186000465557</v>
      </c>
      <c r="N105" s="22">
        <f t="shared" si="16"/>
        <v>0.0016939181364085225</v>
      </c>
      <c r="O105" s="22">
        <f t="shared" si="17"/>
        <v>0.015758046851948152</v>
      </c>
      <c r="P105" s="24">
        <f t="shared" si="18"/>
        <v>0.0016511555719643002</v>
      </c>
      <c r="Q105" s="24">
        <f t="shared" si="19"/>
        <v>0.01567847031158135</v>
      </c>
      <c r="R105" s="22">
        <f t="shared" si="20"/>
        <v>0.019634484509727695</v>
      </c>
      <c r="S105" s="22">
        <f t="shared" si="21"/>
        <v>0.015574576555654087</v>
      </c>
    </row>
    <row r="106" spans="2:19" ht="12.75">
      <c r="B106" s="3">
        <v>39717</v>
      </c>
      <c r="C106" s="2">
        <v>5088.47</v>
      </c>
      <c r="D106" s="2">
        <v>301.9</v>
      </c>
      <c r="E106" s="2">
        <v>50782</v>
      </c>
      <c r="F106" s="21">
        <f t="shared" si="11"/>
        <v>-0.02110818840753933</v>
      </c>
      <c r="G106" s="21">
        <f t="shared" si="12"/>
        <v>-0.002315964641462595</v>
      </c>
      <c r="H106" s="21">
        <f t="shared" si="13"/>
        <v>-0.02038858268074786</v>
      </c>
      <c r="I106" s="21"/>
      <c r="J106" s="21"/>
      <c r="K106" s="21"/>
      <c r="L106" s="22">
        <f t="shared" si="14"/>
        <v>-0.0007196057267914689</v>
      </c>
      <c r="M106" s="22">
        <f t="shared" si="15"/>
        <v>0.018072618039285265</v>
      </c>
      <c r="N106" s="22">
        <f t="shared" si="16"/>
        <v>-0.011705143545021104</v>
      </c>
      <c r="O106" s="22">
        <f t="shared" si="17"/>
        <v>-0.0023702881569418748</v>
      </c>
      <c r="P106" s="24">
        <f t="shared" si="18"/>
        <v>-0.01174790610946533</v>
      </c>
      <c r="Q106" s="24">
        <f t="shared" si="19"/>
        <v>-0.002449864697308678</v>
      </c>
      <c r="R106" s="22">
        <f t="shared" si="20"/>
        <v>-0.021187553486904407</v>
      </c>
      <c r="S106" s="22">
        <f t="shared" si="21"/>
        <v>-0.0023953297208276743</v>
      </c>
    </row>
    <row r="107" spans="2:19" ht="12.75">
      <c r="B107" s="3">
        <v>39720</v>
      </c>
      <c r="C107" s="2">
        <v>4818.77</v>
      </c>
      <c r="D107" s="2">
        <v>298.8</v>
      </c>
      <c r="E107" s="2">
        <v>46028</v>
      </c>
      <c r="F107" s="21">
        <f t="shared" si="11"/>
        <v>-0.054458487210577174</v>
      </c>
      <c r="G107" s="21">
        <f t="shared" si="12"/>
        <v>-0.010321383454130804</v>
      </c>
      <c r="H107" s="21">
        <f t="shared" si="13"/>
        <v>-0.09829205412460437</v>
      </c>
      <c r="I107" s="21"/>
      <c r="J107" s="21"/>
      <c r="K107" s="21"/>
      <c r="L107" s="22">
        <f t="shared" si="14"/>
        <v>0.0438335669140272</v>
      </c>
      <c r="M107" s="22">
        <f t="shared" si="15"/>
        <v>0.08797067067047357</v>
      </c>
      <c r="N107" s="22">
        <f t="shared" si="16"/>
        <v>-0.00912700885159088</v>
      </c>
      <c r="O107" s="22">
        <f t="shared" si="17"/>
        <v>-0.01058327365058718</v>
      </c>
      <c r="P107" s="24">
        <f t="shared" si="18"/>
        <v>-0.00916977141603511</v>
      </c>
      <c r="Q107" s="24">
        <f t="shared" si="19"/>
        <v>-0.010662850190953985</v>
      </c>
      <c r="R107" s="22">
        <f t="shared" si="20"/>
        <v>-0.054537852289942255</v>
      </c>
      <c r="S107" s="22">
        <f t="shared" si="21"/>
        <v>-0.010400748533495884</v>
      </c>
    </row>
    <row r="108" spans="2:19" ht="12.75">
      <c r="B108" s="3">
        <v>39721</v>
      </c>
      <c r="C108" s="2">
        <v>4902.45</v>
      </c>
      <c r="D108" s="2">
        <v>304</v>
      </c>
      <c r="E108" s="2">
        <v>49541</v>
      </c>
      <c r="F108" s="21">
        <f t="shared" si="11"/>
        <v>0.017216371383386508</v>
      </c>
      <c r="G108" s="21">
        <f t="shared" si="12"/>
        <v>0.01725324814755945</v>
      </c>
      <c r="H108" s="21">
        <f t="shared" si="13"/>
        <v>0.07355070260479103</v>
      </c>
      <c r="I108" s="21"/>
      <c r="J108" s="21"/>
      <c r="K108" s="21"/>
      <c r="L108" s="22">
        <f t="shared" si="14"/>
        <v>-0.05633433122140452</v>
      </c>
      <c r="M108" s="22">
        <f t="shared" si="15"/>
        <v>-0.05629745445723158</v>
      </c>
      <c r="N108" s="22">
        <f t="shared" si="16"/>
        <v>-0.016704601304707075</v>
      </c>
      <c r="O108" s="22">
        <f t="shared" si="17"/>
        <v>0.017449217273713378</v>
      </c>
      <c r="P108" s="24">
        <f t="shared" si="18"/>
        <v>-0.016747363869151304</v>
      </c>
      <c r="Q108" s="24">
        <f t="shared" si="19"/>
        <v>0.017369640733346573</v>
      </c>
      <c r="R108" s="22">
        <f t="shared" si="20"/>
        <v>0.01713700630402143</v>
      </c>
      <c r="S108" s="22">
        <f t="shared" si="21"/>
        <v>0.01717388306819437</v>
      </c>
    </row>
    <row r="109" spans="2:19" ht="12.75">
      <c r="B109" s="3">
        <v>39722</v>
      </c>
      <c r="C109" s="2">
        <v>4959.59</v>
      </c>
      <c r="D109" s="2">
        <v>301.1</v>
      </c>
      <c r="E109" s="2">
        <v>49798</v>
      </c>
      <c r="F109" s="21">
        <f t="shared" si="11"/>
        <v>0.011587995871648972</v>
      </c>
      <c r="G109" s="21">
        <f t="shared" si="12"/>
        <v>-0.009585265918533512</v>
      </c>
      <c r="H109" s="21">
        <f t="shared" si="13"/>
        <v>0.005174213015573635</v>
      </c>
      <c r="I109" s="21"/>
      <c r="J109" s="21"/>
      <c r="K109" s="21"/>
      <c r="L109" s="22">
        <f t="shared" si="14"/>
        <v>0.006413782856075337</v>
      </c>
      <c r="M109" s="22">
        <f t="shared" si="15"/>
        <v>-0.014759478934107147</v>
      </c>
      <c r="N109" s="22">
        <f t="shared" si="16"/>
        <v>0.009201691836910645</v>
      </c>
      <c r="O109" s="22">
        <f t="shared" si="17"/>
        <v>-0.00957147970076419</v>
      </c>
      <c r="P109" s="24">
        <f t="shared" si="18"/>
        <v>0.00915892927246642</v>
      </c>
      <c r="Q109" s="24">
        <f t="shared" si="19"/>
        <v>-0.009651056241130994</v>
      </c>
      <c r="R109" s="22">
        <f t="shared" si="20"/>
        <v>0.011508630792283892</v>
      </c>
      <c r="S109" s="22">
        <f t="shared" si="21"/>
        <v>-0.009664630997898592</v>
      </c>
    </row>
    <row r="110" spans="2:19" ht="12.75">
      <c r="B110" s="3">
        <v>39723</v>
      </c>
      <c r="C110" s="2">
        <v>4870.34</v>
      </c>
      <c r="D110" s="2">
        <v>288.83</v>
      </c>
      <c r="E110" s="2">
        <v>46145</v>
      </c>
      <c r="F110" s="21">
        <f t="shared" si="11"/>
        <v>-0.018159326177277803</v>
      </c>
      <c r="G110" s="21">
        <f t="shared" si="12"/>
        <v>-0.04160415574763152</v>
      </c>
      <c r="H110" s="21">
        <f t="shared" si="13"/>
        <v>-0.0761862098640367</v>
      </c>
      <c r="I110" s="21"/>
      <c r="J110" s="21"/>
      <c r="K110" s="21"/>
      <c r="L110" s="22">
        <f t="shared" si="14"/>
        <v>0.05802688368675889</v>
      </c>
      <c r="M110" s="22">
        <f t="shared" si="15"/>
        <v>0.03458205411640517</v>
      </c>
      <c r="N110" s="22">
        <f t="shared" si="16"/>
        <v>0.01697712055245085</v>
      </c>
      <c r="O110" s="22">
        <f t="shared" si="17"/>
        <v>-0.041807146942049594</v>
      </c>
      <c r="P110" s="24">
        <f t="shared" si="18"/>
        <v>0.01693435798800663</v>
      </c>
      <c r="Q110" s="24">
        <f t="shared" si="19"/>
        <v>-0.0418867234824164</v>
      </c>
      <c r="R110" s="22">
        <f t="shared" si="20"/>
        <v>-0.018238691256642882</v>
      </c>
      <c r="S110" s="22">
        <f t="shared" si="21"/>
        <v>-0.041683520826996605</v>
      </c>
    </row>
    <row r="111" spans="2:19" ht="12.75">
      <c r="B111" s="3">
        <v>39724</v>
      </c>
      <c r="C111" s="2">
        <v>4980.25</v>
      </c>
      <c r="D111" s="2">
        <v>286.8</v>
      </c>
      <c r="E111" s="2">
        <v>44517</v>
      </c>
      <c r="F111" s="21">
        <f t="shared" si="11"/>
        <v>0.02231634072715328</v>
      </c>
      <c r="G111" s="21">
        <f t="shared" si="12"/>
        <v>-0.007053171014591361</v>
      </c>
      <c r="H111" s="21">
        <f t="shared" si="13"/>
        <v>-0.03591747402544095</v>
      </c>
      <c r="I111" s="21"/>
      <c r="J111" s="21"/>
      <c r="K111" s="21"/>
      <c r="L111" s="22">
        <f t="shared" si="14"/>
        <v>0.05823381475259423</v>
      </c>
      <c r="M111" s="22">
        <f t="shared" si="15"/>
        <v>0.028864303010849593</v>
      </c>
      <c r="N111" s="22">
        <f t="shared" si="16"/>
        <v>0.03888118120174217</v>
      </c>
      <c r="O111" s="22">
        <f t="shared" si="17"/>
        <v>-0.007148869842055227</v>
      </c>
      <c r="P111" s="24">
        <f t="shared" si="18"/>
        <v>0.03883841863729795</v>
      </c>
      <c r="Q111" s="24">
        <f t="shared" si="19"/>
        <v>-0.007228446382422031</v>
      </c>
      <c r="R111" s="22">
        <f t="shared" si="20"/>
        <v>0.0222369756477882</v>
      </c>
      <c r="S111" s="22">
        <f t="shared" si="21"/>
        <v>-0.00713253609395644</v>
      </c>
    </row>
    <row r="112" spans="2:19" ht="12.75">
      <c r="B112" s="3">
        <v>39727</v>
      </c>
      <c r="C112" s="2">
        <v>4589.19</v>
      </c>
      <c r="D112" s="2">
        <v>284.8</v>
      </c>
      <c r="E112" s="2">
        <v>42100</v>
      </c>
      <c r="F112" s="21">
        <f t="shared" si="11"/>
        <v>-0.08177655266830422</v>
      </c>
      <c r="G112" s="21">
        <f t="shared" si="12"/>
        <v>-0.006997929187644554</v>
      </c>
      <c r="H112" s="21">
        <f t="shared" si="13"/>
        <v>-0.05582339800376331</v>
      </c>
      <c r="I112" s="21"/>
      <c r="J112" s="21"/>
      <c r="K112" s="21"/>
      <c r="L112" s="22">
        <f t="shared" si="14"/>
        <v>-0.025953154664540908</v>
      </c>
      <c r="M112" s="22">
        <f t="shared" si="15"/>
        <v>0.04882546881611876</v>
      </c>
      <c r="N112" s="22">
        <f t="shared" si="16"/>
        <v>-0.05603126551289794</v>
      </c>
      <c r="O112" s="22">
        <f t="shared" si="17"/>
        <v>-0.007146665530579609</v>
      </c>
      <c r="P112" s="24">
        <f t="shared" si="18"/>
        <v>-0.05607402807734217</v>
      </c>
      <c r="Q112" s="24">
        <f t="shared" si="19"/>
        <v>-0.007226242070946412</v>
      </c>
      <c r="R112" s="22">
        <f t="shared" si="20"/>
        <v>-0.0818559177476693</v>
      </c>
      <c r="S112" s="22">
        <f t="shared" si="21"/>
        <v>-0.007077294267009634</v>
      </c>
    </row>
    <row r="113" spans="2:19" ht="12.75">
      <c r="B113" s="3">
        <v>39728</v>
      </c>
      <c r="C113" s="2">
        <v>4605.22</v>
      </c>
      <c r="D113" s="2">
        <v>277.9</v>
      </c>
      <c r="E113" s="2">
        <v>40139</v>
      </c>
      <c r="F113" s="21">
        <f t="shared" si="11"/>
        <v>0.0034869048131928072</v>
      </c>
      <c r="G113" s="21">
        <f t="shared" si="12"/>
        <v>-0.024525842789362734</v>
      </c>
      <c r="H113" s="21">
        <f t="shared" si="13"/>
        <v>-0.047699310435654646</v>
      </c>
      <c r="I113" s="21"/>
      <c r="J113" s="21"/>
      <c r="K113" s="21"/>
      <c r="L113" s="22">
        <f t="shared" si="14"/>
        <v>0.05118621524884745</v>
      </c>
      <c r="M113" s="22">
        <f t="shared" si="15"/>
        <v>0.023173467646291912</v>
      </c>
      <c r="N113" s="22">
        <f t="shared" si="16"/>
        <v>0.025485430309580694</v>
      </c>
      <c r="O113" s="22">
        <f t="shared" si="17"/>
        <v>-0.024652933243337696</v>
      </c>
      <c r="P113" s="24">
        <f t="shared" si="18"/>
        <v>0.025442667745136472</v>
      </c>
      <c r="Q113" s="24">
        <f t="shared" si="19"/>
        <v>-0.024732509783704497</v>
      </c>
      <c r="R113" s="22">
        <f t="shared" si="20"/>
        <v>0.003407539733827728</v>
      </c>
      <c r="S113" s="22">
        <f t="shared" si="21"/>
        <v>-0.024605207868727812</v>
      </c>
    </row>
    <row r="114" spans="2:19" ht="12.75">
      <c r="B114" s="3">
        <v>39729</v>
      </c>
      <c r="C114" s="2">
        <v>4366.69</v>
      </c>
      <c r="D114" s="2">
        <v>277.3</v>
      </c>
      <c r="E114" s="2">
        <v>38593</v>
      </c>
      <c r="F114" s="21">
        <f t="shared" si="11"/>
        <v>-0.05318515768847488</v>
      </c>
      <c r="G114" s="21">
        <f t="shared" si="12"/>
        <v>-0.0021613841267255894</v>
      </c>
      <c r="H114" s="21">
        <f t="shared" si="13"/>
        <v>-0.039277517377537735</v>
      </c>
      <c r="I114" s="21"/>
      <c r="J114" s="21"/>
      <c r="K114" s="21"/>
      <c r="L114" s="22">
        <f t="shared" si="14"/>
        <v>-0.013907640310937143</v>
      </c>
      <c r="M114" s="22">
        <f t="shared" si="15"/>
        <v>0.037116133250812144</v>
      </c>
      <c r="N114" s="22">
        <f t="shared" si="16"/>
        <v>-0.03507069314856997</v>
      </c>
      <c r="O114" s="22">
        <f t="shared" si="17"/>
        <v>-0.0022660354826661427</v>
      </c>
      <c r="P114" s="24">
        <f t="shared" si="18"/>
        <v>-0.03511345571301419</v>
      </c>
      <c r="Q114" s="24">
        <f t="shared" si="19"/>
        <v>-0.002345612023032946</v>
      </c>
      <c r="R114" s="22">
        <f t="shared" si="20"/>
        <v>-0.05326452276783996</v>
      </c>
      <c r="S114" s="22">
        <f t="shared" si="21"/>
        <v>-0.0022407492060906686</v>
      </c>
    </row>
    <row r="115" spans="2:19" ht="12.75">
      <c r="B115" s="3">
        <v>39730</v>
      </c>
      <c r="C115" s="2">
        <v>4313.8</v>
      </c>
      <c r="D115" s="2">
        <v>281.4</v>
      </c>
      <c r="E115" s="2">
        <v>37080</v>
      </c>
      <c r="F115" s="21">
        <f t="shared" si="11"/>
        <v>-0.01218609883003323</v>
      </c>
      <c r="G115" s="21">
        <f t="shared" si="12"/>
        <v>0.014677192058556192</v>
      </c>
      <c r="H115" s="21">
        <f t="shared" si="13"/>
        <v>-0.03999317217748905</v>
      </c>
      <c r="I115" s="21"/>
      <c r="J115" s="21"/>
      <c r="K115" s="21"/>
      <c r="L115" s="22">
        <f t="shared" si="14"/>
        <v>0.027807073347455823</v>
      </c>
      <c r="M115" s="22">
        <f t="shared" si="15"/>
        <v>0.054670364236045245</v>
      </c>
      <c r="N115" s="22">
        <f t="shared" si="16"/>
        <v>0.006258419755088512</v>
      </c>
      <c r="O115" s="22">
        <f t="shared" si="17"/>
        <v>0.01457063390579647</v>
      </c>
      <c r="P115" s="24">
        <f t="shared" si="18"/>
        <v>0.00621565719064429</v>
      </c>
      <c r="Q115" s="24">
        <f t="shared" si="19"/>
        <v>0.014491057365429667</v>
      </c>
      <c r="R115" s="22">
        <f t="shared" si="20"/>
        <v>-0.012265463909398311</v>
      </c>
      <c r="S115" s="22">
        <f t="shared" si="21"/>
        <v>0.014597826979191111</v>
      </c>
    </row>
    <row r="116" spans="2:19" ht="12.75">
      <c r="B116" s="3">
        <v>39731</v>
      </c>
      <c r="C116" s="2">
        <v>3932.06</v>
      </c>
      <c r="D116" s="2">
        <v>281.5</v>
      </c>
      <c r="E116" s="2">
        <v>35609</v>
      </c>
      <c r="F116" s="21">
        <f t="shared" si="11"/>
        <v>-0.09265572462767073</v>
      </c>
      <c r="G116" s="21">
        <f t="shared" si="12"/>
        <v>0.00035530289945649246</v>
      </c>
      <c r="H116" s="21">
        <f t="shared" si="13"/>
        <v>-0.04047932580171313</v>
      </c>
      <c r="I116" s="21"/>
      <c r="J116" s="21"/>
      <c r="K116" s="21"/>
      <c r="L116" s="22">
        <f t="shared" si="14"/>
        <v>-0.0521763988259576</v>
      </c>
      <c r="M116" s="22">
        <f t="shared" si="15"/>
        <v>0.04083462870116962</v>
      </c>
      <c r="N116" s="22">
        <f t="shared" si="16"/>
        <v>-0.07398699603196442</v>
      </c>
      <c r="O116" s="22">
        <f t="shared" si="17"/>
        <v>0.00024744943478890774</v>
      </c>
      <c r="P116" s="24">
        <f t="shared" si="18"/>
        <v>-0.07402975859640865</v>
      </c>
      <c r="Q116" s="24">
        <f t="shared" si="19"/>
        <v>0.0001678728944221044</v>
      </c>
      <c r="R116" s="22">
        <f t="shared" si="20"/>
        <v>-0.09273508970703581</v>
      </c>
      <c r="S116" s="22">
        <f t="shared" si="21"/>
        <v>0.0002759378200914131</v>
      </c>
    </row>
    <row r="117" spans="2:19" ht="12.75">
      <c r="B117" s="3">
        <v>39734</v>
      </c>
      <c r="C117" s="2">
        <v>4256.9</v>
      </c>
      <c r="D117" s="2">
        <v>284.7</v>
      </c>
      <c r="E117" s="2">
        <v>40829</v>
      </c>
      <c r="F117" s="21">
        <f t="shared" si="11"/>
        <v>0.07937773427047272</v>
      </c>
      <c r="G117" s="21">
        <f t="shared" si="12"/>
        <v>0.011303546704246839</v>
      </c>
      <c r="H117" s="21">
        <f t="shared" si="13"/>
        <v>0.1367941983403656</v>
      </c>
      <c r="I117" s="21"/>
      <c r="J117" s="21"/>
      <c r="K117" s="21"/>
      <c r="L117" s="22">
        <f t="shared" si="14"/>
        <v>-0.057416464069892884</v>
      </c>
      <c r="M117" s="22">
        <f t="shared" si="15"/>
        <v>-0.12549065163611878</v>
      </c>
      <c r="N117" s="22">
        <f t="shared" si="16"/>
        <v>0.01628938702889328</v>
      </c>
      <c r="O117" s="22">
        <f t="shared" si="17"/>
        <v>0.011668022345706481</v>
      </c>
      <c r="P117" s="24">
        <f t="shared" si="18"/>
        <v>0.016246624464449036</v>
      </c>
      <c r="Q117" s="24">
        <f t="shared" si="19"/>
        <v>0.011588445805339676</v>
      </c>
      <c r="R117" s="22">
        <f t="shared" si="20"/>
        <v>0.07929836919110764</v>
      </c>
      <c r="S117" s="22">
        <f t="shared" si="21"/>
        <v>0.011224181624881759</v>
      </c>
    </row>
    <row r="118" spans="2:19" ht="12.75">
      <c r="B118" s="3">
        <v>39735</v>
      </c>
      <c r="C118" s="2">
        <v>4394.21</v>
      </c>
      <c r="D118" s="2">
        <v>278</v>
      </c>
      <c r="E118" s="2">
        <v>41569</v>
      </c>
      <c r="F118" s="21">
        <f t="shared" si="11"/>
        <v>0.031746569415699324</v>
      </c>
      <c r="G118" s="21">
        <f t="shared" si="12"/>
        <v>-0.02381488059335474</v>
      </c>
      <c r="H118" s="21">
        <f t="shared" si="13"/>
        <v>0.017962083929415486</v>
      </c>
      <c r="I118" s="21"/>
      <c r="J118" s="21"/>
      <c r="K118" s="21"/>
      <c r="L118" s="22">
        <f t="shared" si="14"/>
        <v>0.013784485486283839</v>
      </c>
      <c r="M118" s="22">
        <f t="shared" si="15"/>
        <v>-0.04177696452277023</v>
      </c>
      <c r="N118" s="22">
        <f t="shared" si="16"/>
        <v>0.023462605608244702</v>
      </c>
      <c r="O118" s="22">
        <f t="shared" si="17"/>
        <v>-0.023767022262069108</v>
      </c>
      <c r="P118" s="24">
        <f t="shared" si="18"/>
        <v>0.023419843043800476</v>
      </c>
      <c r="Q118" s="24">
        <f t="shared" si="19"/>
        <v>-0.023846598802435913</v>
      </c>
      <c r="R118" s="22">
        <f t="shared" si="20"/>
        <v>0.03166720433633424</v>
      </c>
      <c r="S118" s="22">
        <f t="shared" si="21"/>
        <v>-0.02389424567271982</v>
      </c>
    </row>
    <row r="119" spans="2:19" ht="12.75">
      <c r="B119" s="3">
        <v>39736</v>
      </c>
      <c r="C119" s="2">
        <v>4079.59</v>
      </c>
      <c r="D119" s="2">
        <v>274.5</v>
      </c>
      <c r="E119" s="2">
        <v>36833</v>
      </c>
      <c r="F119" s="21">
        <f t="shared" si="11"/>
        <v>-0.07429127209412426</v>
      </c>
      <c r="G119" s="21">
        <f t="shared" si="12"/>
        <v>-0.012669852741051778</v>
      </c>
      <c r="H119" s="21">
        <f t="shared" si="13"/>
        <v>-0.12096051469072973</v>
      </c>
      <c r="I119" s="21"/>
      <c r="J119" s="21"/>
      <c r="K119" s="21"/>
      <c r="L119" s="22">
        <f t="shared" si="14"/>
        <v>0.04666924259660547</v>
      </c>
      <c r="M119" s="22">
        <f t="shared" si="15"/>
        <v>0.10829066194967796</v>
      </c>
      <c r="N119" s="22">
        <f t="shared" si="16"/>
        <v>-0.018505288142222298</v>
      </c>
      <c r="O119" s="22">
        <f t="shared" si="17"/>
        <v>-0.012992140979281707</v>
      </c>
      <c r="P119" s="24">
        <f t="shared" si="18"/>
        <v>-0.01854805070666652</v>
      </c>
      <c r="Q119" s="24">
        <f t="shared" si="19"/>
        <v>-0.013071717519648512</v>
      </c>
      <c r="R119" s="22">
        <f t="shared" si="20"/>
        <v>-0.07437063717348934</v>
      </c>
      <c r="S119" s="22">
        <f t="shared" si="21"/>
        <v>-0.012749217820416858</v>
      </c>
    </row>
    <row r="120" spans="2:19" ht="12.75">
      <c r="B120" s="3">
        <v>39737</v>
      </c>
      <c r="C120" s="2">
        <v>3861.39</v>
      </c>
      <c r="D120" s="2">
        <v>274.8</v>
      </c>
      <c r="E120" s="2">
        <v>36441</v>
      </c>
      <c r="F120" s="21">
        <f t="shared" si="11"/>
        <v>-0.05496927088858123</v>
      </c>
      <c r="G120" s="21">
        <f t="shared" si="12"/>
        <v>0.0010922993986090868</v>
      </c>
      <c r="H120" s="21">
        <f t="shared" si="13"/>
        <v>-0.010699668088749269</v>
      </c>
      <c r="I120" s="21"/>
      <c r="J120" s="21"/>
      <c r="K120" s="21"/>
      <c r="L120" s="22">
        <f t="shared" si="14"/>
        <v>-0.04426960279983196</v>
      </c>
      <c r="M120" s="22">
        <f t="shared" si="15"/>
        <v>0.011791967487358355</v>
      </c>
      <c r="N120" s="22">
        <f t="shared" si="16"/>
        <v>-0.05003467290166154</v>
      </c>
      <c r="O120" s="22">
        <f t="shared" si="17"/>
        <v>0.0010637911107038579</v>
      </c>
      <c r="P120" s="24">
        <f t="shared" si="18"/>
        <v>-0.05007743546610577</v>
      </c>
      <c r="Q120" s="24">
        <f t="shared" si="19"/>
        <v>0.0009842145703370545</v>
      </c>
      <c r="R120" s="22">
        <f t="shared" si="20"/>
        <v>-0.05504863596794631</v>
      </c>
      <c r="S120" s="22">
        <f t="shared" si="21"/>
        <v>0.0010129343192440076</v>
      </c>
    </row>
    <row r="121" spans="2:19" ht="12.75">
      <c r="B121" s="3">
        <v>39738</v>
      </c>
      <c r="C121" s="2">
        <v>4063.01</v>
      </c>
      <c r="D121" s="2">
        <v>271.5</v>
      </c>
      <c r="E121" s="2">
        <v>36399</v>
      </c>
      <c r="F121" s="21">
        <f t="shared" si="11"/>
        <v>0.050896855956168434</v>
      </c>
      <c r="G121" s="21">
        <f t="shared" si="12"/>
        <v>-0.012081420974204202</v>
      </c>
      <c r="H121" s="21">
        <f t="shared" si="13"/>
        <v>-0.0011532126483977854</v>
      </c>
      <c r="I121" s="21"/>
      <c r="J121" s="21"/>
      <c r="K121" s="21"/>
      <c r="L121" s="22">
        <f t="shared" si="14"/>
        <v>0.05205006860456622</v>
      </c>
      <c r="M121" s="22">
        <f t="shared" si="15"/>
        <v>-0.010928208325806417</v>
      </c>
      <c r="N121" s="22">
        <f t="shared" si="16"/>
        <v>0.05142870804410916</v>
      </c>
      <c r="O121" s="22">
        <f t="shared" si="17"/>
        <v>-0.012084493603927273</v>
      </c>
      <c r="P121" s="24">
        <f t="shared" si="18"/>
        <v>0.051385945479664935</v>
      </c>
      <c r="Q121" s="24">
        <f t="shared" si="19"/>
        <v>-0.012164070144294076</v>
      </c>
      <c r="R121" s="22">
        <f t="shared" si="20"/>
        <v>0.05081749087680335</v>
      </c>
      <c r="S121" s="22">
        <f t="shared" si="21"/>
        <v>-0.012160786053569283</v>
      </c>
    </row>
    <row r="122" spans="2:19" ht="12.75">
      <c r="B122" s="3">
        <v>39741</v>
      </c>
      <c r="C122" s="2">
        <v>4282.67</v>
      </c>
      <c r="D122" s="2">
        <v>264.5</v>
      </c>
      <c r="E122" s="2">
        <v>39441</v>
      </c>
      <c r="F122" s="21">
        <f t="shared" si="11"/>
        <v>0.05265256862914983</v>
      </c>
      <c r="G122" s="21">
        <f t="shared" si="12"/>
        <v>-0.026120888075636103</v>
      </c>
      <c r="H122" s="21">
        <f t="shared" si="13"/>
        <v>0.08026458264473119</v>
      </c>
      <c r="I122" s="21"/>
      <c r="J122" s="21"/>
      <c r="K122" s="21"/>
      <c r="L122" s="22">
        <f t="shared" si="14"/>
        <v>-0.027612014015581353</v>
      </c>
      <c r="M122" s="22">
        <f t="shared" si="15"/>
        <v>-0.10638547072036729</v>
      </c>
      <c r="N122" s="22">
        <f t="shared" si="16"/>
        <v>0.015635210272388116</v>
      </c>
      <c r="O122" s="22">
        <f t="shared" si="17"/>
        <v>-0.02590703042961855</v>
      </c>
      <c r="P122" s="24">
        <f t="shared" si="18"/>
        <v>0.015592447707943893</v>
      </c>
      <c r="Q122" s="24">
        <f t="shared" si="19"/>
        <v>-0.025986606969985355</v>
      </c>
      <c r="R122" s="22">
        <f t="shared" si="20"/>
        <v>0.05257320354978475</v>
      </c>
      <c r="S122" s="22">
        <f t="shared" si="21"/>
        <v>-0.026200253155001182</v>
      </c>
    </row>
    <row r="123" spans="2:19" ht="12.75">
      <c r="B123" s="3">
        <v>39742</v>
      </c>
      <c r="C123" s="2">
        <v>4229.73</v>
      </c>
      <c r="D123" s="2">
        <v>264.6</v>
      </c>
      <c r="E123" s="2">
        <v>39043</v>
      </c>
      <c r="F123" s="21">
        <f t="shared" si="11"/>
        <v>-0.012438485633506217</v>
      </c>
      <c r="G123" s="21">
        <f t="shared" si="12"/>
        <v>0.0003780003825014188</v>
      </c>
      <c r="H123" s="21">
        <f t="shared" si="13"/>
        <v>-0.01014228152775914</v>
      </c>
      <c r="I123" s="21"/>
      <c r="J123" s="21"/>
      <c r="K123" s="21"/>
      <c r="L123" s="22">
        <f t="shared" si="14"/>
        <v>-0.0022962041057470774</v>
      </c>
      <c r="M123" s="22">
        <f t="shared" si="15"/>
        <v>0.010520281910260559</v>
      </c>
      <c r="N123" s="22">
        <f t="shared" si="16"/>
        <v>-0.0077609496955196285</v>
      </c>
      <c r="O123" s="22">
        <f t="shared" si="17"/>
        <v>0.000350977200154924</v>
      </c>
      <c r="P123" s="24">
        <f t="shared" si="18"/>
        <v>-0.0078037122599638525</v>
      </c>
      <c r="Q123" s="24">
        <f t="shared" si="19"/>
        <v>0.0002714006597881206</v>
      </c>
      <c r="R123" s="22">
        <f t="shared" si="20"/>
        <v>-0.012517850712871297</v>
      </c>
      <c r="S123" s="22">
        <f t="shared" si="21"/>
        <v>0.00029863530313633944</v>
      </c>
    </row>
    <row r="124" spans="2:19" ht="12.75">
      <c r="B124" s="3">
        <v>39743</v>
      </c>
      <c r="C124" s="2">
        <v>4040.89</v>
      </c>
      <c r="D124" s="2">
        <v>272.9</v>
      </c>
      <c r="E124" s="2">
        <v>35069</v>
      </c>
      <c r="F124" s="21">
        <f t="shared" si="11"/>
        <v>-0.045673196492810736</v>
      </c>
      <c r="G124" s="21">
        <f t="shared" si="12"/>
        <v>0.03088617603343738</v>
      </c>
      <c r="H124" s="21">
        <f t="shared" si="13"/>
        <v>-0.10734605350904614</v>
      </c>
      <c r="I124" s="21"/>
      <c r="J124" s="21"/>
      <c r="K124" s="21"/>
      <c r="L124" s="22">
        <f t="shared" si="14"/>
        <v>0.0616728570162354</v>
      </c>
      <c r="M124" s="22">
        <f t="shared" si="15"/>
        <v>0.13823222954248351</v>
      </c>
      <c r="N124" s="22">
        <f t="shared" si="16"/>
        <v>0.0038339111254623304</v>
      </c>
      <c r="O124" s="22">
        <f t="shared" si="17"/>
        <v>0.030600162282960027</v>
      </c>
      <c r="P124" s="24">
        <f t="shared" si="18"/>
        <v>0.003791148561018101</v>
      </c>
      <c r="Q124" s="24">
        <f t="shared" si="19"/>
        <v>0.030520585742593226</v>
      </c>
      <c r="R124" s="22">
        <f t="shared" si="20"/>
        <v>-0.04575256157217582</v>
      </c>
      <c r="S124" s="22">
        <f t="shared" si="21"/>
        <v>0.0308068109540723</v>
      </c>
    </row>
    <row r="125" spans="2:19" ht="12.75">
      <c r="B125" s="3">
        <v>39744</v>
      </c>
      <c r="C125" s="2">
        <v>4087.83</v>
      </c>
      <c r="D125" s="2">
        <v>272.6</v>
      </c>
      <c r="E125" s="2">
        <v>33818</v>
      </c>
      <c r="F125" s="21">
        <f t="shared" si="11"/>
        <v>0.011549302168582113</v>
      </c>
      <c r="G125" s="21">
        <f t="shared" si="12"/>
        <v>-0.0010999084518603952</v>
      </c>
      <c r="H125" s="21">
        <f t="shared" si="13"/>
        <v>-0.036324344229534226</v>
      </c>
      <c r="I125" s="21"/>
      <c r="J125" s="21"/>
      <c r="K125" s="21"/>
      <c r="L125" s="22">
        <f t="shared" si="14"/>
        <v>0.04787364639811634</v>
      </c>
      <c r="M125" s="22">
        <f t="shared" si="15"/>
        <v>0.03522443577767383</v>
      </c>
      <c r="N125" s="22">
        <f t="shared" si="16"/>
        <v>0.028301787799394816</v>
      </c>
      <c r="O125" s="22">
        <f t="shared" si="17"/>
        <v>-0.0011966913478039698</v>
      </c>
      <c r="P125" s="24">
        <f t="shared" si="18"/>
        <v>0.028259025234950594</v>
      </c>
      <c r="Q125" s="24">
        <f t="shared" si="19"/>
        <v>-0.001276267888170773</v>
      </c>
      <c r="R125" s="22">
        <f t="shared" si="20"/>
        <v>0.011469937089217033</v>
      </c>
      <c r="S125" s="22">
        <f t="shared" si="21"/>
        <v>-0.0011792735312254744</v>
      </c>
    </row>
    <row r="126" spans="2:19" ht="12.75">
      <c r="B126" s="3">
        <v>39745</v>
      </c>
      <c r="C126" s="2">
        <v>3883.36</v>
      </c>
      <c r="D126" s="2">
        <v>276.5</v>
      </c>
      <c r="E126" s="2">
        <v>31481</v>
      </c>
      <c r="F126" s="21">
        <f t="shared" si="11"/>
        <v>-0.05131350863670412</v>
      </c>
      <c r="G126" s="21">
        <f t="shared" si="12"/>
        <v>0.014205301699957118</v>
      </c>
      <c r="H126" s="21">
        <f t="shared" si="13"/>
        <v>-0.0716090158708076</v>
      </c>
      <c r="I126" s="21"/>
      <c r="J126" s="21"/>
      <c r="K126" s="21"/>
      <c r="L126" s="22">
        <f t="shared" si="14"/>
        <v>0.020295507234103484</v>
      </c>
      <c r="M126" s="22">
        <f t="shared" si="15"/>
        <v>0.08581431757076473</v>
      </c>
      <c r="N126" s="22">
        <f t="shared" si="16"/>
        <v>-0.018288025731028945</v>
      </c>
      <c r="O126" s="22">
        <f t="shared" si="17"/>
        <v>0.0140145060206779</v>
      </c>
      <c r="P126" s="24">
        <f t="shared" si="18"/>
        <v>-0.018330788295473167</v>
      </c>
      <c r="Q126" s="24">
        <f t="shared" si="19"/>
        <v>0.013934929480311097</v>
      </c>
      <c r="R126" s="22">
        <f t="shared" si="20"/>
        <v>-0.0513928737160692</v>
      </c>
      <c r="S126" s="22">
        <f t="shared" si="21"/>
        <v>0.014125936620592038</v>
      </c>
    </row>
    <row r="127" spans="2:19" ht="12.75">
      <c r="B127" s="3">
        <v>39748</v>
      </c>
      <c r="C127" s="2">
        <v>3852.59</v>
      </c>
      <c r="D127" s="2">
        <v>281.6</v>
      </c>
      <c r="E127" s="2">
        <v>29435</v>
      </c>
      <c r="F127" s="21">
        <f t="shared" si="11"/>
        <v>-0.00795510887995136</v>
      </c>
      <c r="G127" s="21">
        <f t="shared" si="12"/>
        <v>0.01827680332149791</v>
      </c>
      <c r="H127" s="21">
        <f t="shared" si="13"/>
        <v>-0.06719974676520515</v>
      </c>
      <c r="I127" s="21"/>
      <c r="J127" s="21"/>
      <c r="K127" s="21"/>
      <c r="L127" s="22">
        <f t="shared" si="14"/>
        <v>0.05924463788525379</v>
      </c>
      <c r="M127" s="22">
        <f t="shared" si="15"/>
        <v>0.08547655008670306</v>
      </c>
      <c r="N127" s="22">
        <f t="shared" si="16"/>
        <v>0.023036855764052542</v>
      </c>
      <c r="O127" s="22">
        <f t="shared" si="17"/>
        <v>0.018097755736839152</v>
      </c>
      <c r="P127" s="24">
        <f t="shared" si="18"/>
        <v>0.02299409319960832</v>
      </c>
      <c r="Q127" s="24">
        <f t="shared" si="19"/>
        <v>0.018018179196472348</v>
      </c>
      <c r="R127" s="22">
        <f t="shared" si="20"/>
        <v>-0.00803447395931644</v>
      </c>
      <c r="S127" s="22">
        <f t="shared" si="21"/>
        <v>0.01819743824213283</v>
      </c>
    </row>
    <row r="128" spans="2:19" ht="12.75">
      <c r="B128" s="3">
        <v>39749</v>
      </c>
      <c r="C128" s="2">
        <v>3926.38</v>
      </c>
      <c r="D128" s="2">
        <v>287.5</v>
      </c>
      <c r="E128" s="2">
        <v>33386</v>
      </c>
      <c r="F128" s="21">
        <f t="shared" si="11"/>
        <v>0.018972232404090003</v>
      </c>
      <c r="G128" s="21">
        <f t="shared" si="12"/>
        <v>0.020735235953517617</v>
      </c>
      <c r="H128" s="21">
        <f t="shared" si="13"/>
        <v>0.12595220795297166</v>
      </c>
      <c r="I128" s="21"/>
      <c r="J128" s="21"/>
      <c r="K128" s="21"/>
      <c r="L128" s="22">
        <f t="shared" si="14"/>
        <v>-0.10697997554888165</v>
      </c>
      <c r="M128" s="22">
        <f t="shared" si="15"/>
        <v>-0.10521697199945404</v>
      </c>
      <c r="N128" s="22">
        <f t="shared" si="16"/>
        <v>-0.03911587898941738</v>
      </c>
      <c r="O128" s="22">
        <f t="shared" si="17"/>
        <v>0.021070824102312456</v>
      </c>
      <c r="P128" s="24">
        <f t="shared" si="18"/>
        <v>-0.03915864155386162</v>
      </c>
      <c r="Q128" s="24">
        <f t="shared" si="19"/>
        <v>0.020991247561945654</v>
      </c>
      <c r="R128" s="22">
        <f t="shared" si="20"/>
        <v>0.018892867324724925</v>
      </c>
      <c r="S128" s="22">
        <f t="shared" si="21"/>
        <v>0.02065587087415254</v>
      </c>
    </row>
    <row r="129" spans="2:19" ht="12.75">
      <c r="B129" s="3">
        <v>39750</v>
      </c>
      <c r="C129" s="2">
        <v>4242.54</v>
      </c>
      <c r="D129" s="2">
        <v>284.5</v>
      </c>
      <c r="E129" s="2">
        <v>34845</v>
      </c>
      <c r="F129" s="21">
        <f t="shared" si="11"/>
        <v>0.07744426468791056</v>
      </c>
      <c r="G129" s="21">
        <f t="shared" si="12"/>
        <v>-0.010489606671019547</v>
      </c>
      <c r="H129" s="21">
        <f t="shared" si="13"/>
        <v>0.04277300445728583</v>
      </c>
      <c r="I129" s="21"/>
      <c r="J129" s="21"/>
      <c r="K129" s="21"/>
      <c r="L129" s="22">
        <f t="shared" si="14"/>
        <v>0.03467126023062473</v>
      </c>
      <c r="M129" s="22">
        <f t="shared" si="15"/>
        <v>-0.05326261112830538</v>
      </c>
      <c r="N129" s="22">
        <f t="shared" si="16"/>
        <v>0.057717710561304744</v>
      </c>
      <c r="O129" s="22">
        <f t="shared" si="17"/>
        <v>-0.010375641909166594</v>
      </c>
      <c r="P129" s="24">
        <f t="shared" si="18"/>
        <v>0.057674947996860515</v>
      </c>
      <c r="Q129" s="24">
        <f t="shared" si="19"/>
        <v>-0.010455218449533399</v>
      </c>
      <c r="R129" s="22">
        <f t="shared" si="20"/>
        <v>0.07736489960854548</v>
      </c>
      <c r="S129" s="22">
        <f t="shared" si="21"/>
        <v>-0.010568971750384628</v>
      </c>
    </row>
    <row r="130" spans="2:19" ht="12.75">
      <c r="B130" s="3">
        <v>39751</v>
      </c>
      <c r="C130" s="2">
        <v>4291.65</v>
      </c>
      <c r="D130" s="2">
        <v>282.9</v>
      </c>
      <c r="E130" s="2">
        <v>37448</v>
      </c>
      <c r="F130" s="21">
        <f t="shared" si="11"/>
        <v>0.011509127894142166</v>
      </c>
      <c r="G130" s="21">
        <f t="shared" si="12"/>
        <v>-0.005639775258864225</v>
      </c>
      <c r="H130" s="21">
        <f t="shared" si="13"/>
        <v>0.07204364910728737</v>
      </c>
      <c r="I130" s="21"/>
      <c r="J130" s="21"/>
      <c r="K130" s="21"/>
      <c r="L130" s="22">
        <f t="shared" si="14"/>
        <v>-0.06053452121314521</v>
      </c>
      <c r="M130" s="22">
        <f t="shared" si="15"/>
        <v>-0.0776834243661516</v>
      </c>
      <c r="N130" s="22">
        <f t="shared" si="16"/>
        <v>-0.021716804247527227</v>
      </c>
      <c r="O130" s="22">
        <f t="shared" si="17"/>
        <v>-0.005447821539042442</v>
      </c>
      <c r="P130" s="24">
        <f t="shared" si="18"/>
        <v>-0.02175956681197145</v>
      </c>
      <c r="Q130" s="24">
        <f t="shared" si="19"/>
        <v>-0.005527398079409246</v>
      </c>
      <c r="R130" s="22">
        <f t="shared" si="20"/>
        <v>0.011429762814777086</v>
      </c>
      <c r="S130" s="22">
        <f t="shared" si="21"/>
        <v>-0.005719140338229304</v>
      </c>
    </row>
    <row r="131" spans="2:19" ht="12.75">
      <c r="B131" s="3">
        <v>39752</v>
      </c>
      <c r="C131" s="2">
        <v>4377.34</v>
      </c>
      <c r="D131" s="2">
        <v>286.2</v>
      </c>
      <c r="E131" s="2">
        <v>37256</v>
      </c>
      <c r="F131" s="21">
        <f t="shared" si="11"/>
        <v>0.019769959588331852</v>
      </c>
      <c r="G131" s="21">
        <f t="shared" si="12"/>
        <v>0.011597388814829013</v>
      </c>
      <c r="H131" s="21">
        <f t="shared" si="13"/>
        <v>-0.00514029831769333</v>
      </c>
      <c r="I131" s="21"/>
      <c r="J131" s="21"/>
      <c r="K131" s="21"/>
      <c r="L131" s="22">
        <f t="shared" si="14"/>
        <v>0.024910257906025184</v>
      </c>
      <c r="M131" s="22">
        <f t="shared" si="15"/>
        <v>0.01673768713252234</v>
      </c>
      <c r="N131" s="22">
        <f t="shared" si="16"/>
        <v>0.022140622446306657</v>
      </c>
      <c r="O131" s="22">
        <f t="shared" si="17"/>
        <v>0.011583692959673127</v>
      </c>
      <c r="P131" s="24">
        <f t="shared" si="18"/>
        <v>0.022097859881862435</v>
      </c>
      <c r="Q131" s="24">
        <f t="shared" si="19"/>
        <v>0.011504116419306324</v>
      </c>
      <c r="R131" s="22">
        <f t="shared" si="20"/>
        <v>0.019690594508966774</v>
      </c>
      <c r="S131" s="22">
        <f t="shared" si="21"/>
        <v>0.011518023735463933</v>
      </c>
    </row>
    <row r="132" spans="2:19" ht="12.75">
      <c r="B132" s="3">
        <v>39755</v>
      </c>
      <c r="C132" s="2">
        <v>4443.28</v>
      </c>
      <c r="D132" s="2">
        <v>285.4</v>
      </c>
      <c r="E132" s="2">
        <v>38249</v>
      </c>
      <c r="F132" s="21">
        <f t="shared" si="11"/>
        <v>0.014951608482385291</v>
      </c>
      <c r="G132" s="21">
        <f t="shared" si="12"/>
        <v>-0.0027991620796145775</v>
      </c>
      <c r="H132" s="21">
        <f t="shared" si="13"/>
        <v>0.026304410459864248</v>
      </c>
      <c r="I132" s="21"/>
      <c r="J132" s="21"/>
      <c r="K132" s="21"/>
      <c r="L132" s="22">
        <f t="shared" si="14"/>
        <v>-0.011352801977478956</v>
      </c>
      <c r="M132" s="22">
        <f t="shared" si="15"/>
        <v>-0.029103572539478824</v>
      </c>
      <c r="N132" s="22">
        <f t="shared" si="16"/>
        <v>0.00282023302048268</v>
      </c>
      <c r="O132" s="22">
        <f t="shared" si="17"/>
        <v>-0.0027290763815959965</v>
      </c>
      <c r="P132" s="24">
        <f t="shared" si="18"/>
        <v>0.002777470456038454</v>
      </c>
      <c r="Q132" s="24">
        <f t="shared" si="19"/>
        <v>-0.0028086529219628</v>
      </c>
      <c r="R132" s="22">
        <f t="shared" si="20"/>
        <v>0.014872243403020211</v>
      </c>
      <c r="S132" s="22">
        <f t="shared" si="21"/>
        <v>-0.0028785271589796568</v>
      </c>
    </row>
    <row r="133" spans="2:19" ht="12.75">
      <c r="B133" s="3">
        <v>39756</v>
      </c>
      <c r="C133" s="2">
        <v>4639.5</v>
      </c>
      <c r="D133" s="2">
        <v>283.9</v>
      </c>
      <c r="E133" s="2">
        <v>40254</v>
      </c>
      <c r="F133" s="21">
        <f t="shared" si="11"/>
        <v>0.043213759361376114</v>
      </c>
      <c r="G133" s="21">
        <f t="shared" si="12"/>
        <v>-0.005269641563810542</v>
      </c>
      <c r="H133" s="21">
        <f t="shared" si="13"/>
        <v>0.05109196166886565</v>
      </c>
      <c r="I133" s="21"/>
      <c r="J133" s="21"/>
      <c r="K133" s="21"/>
      <c r="L133" s="22">
        <f t="shared" si="14"/>
        <v>-0.007878202307489535</v>
      </c>
      <c r="M133" s="22">
        <f t="shared" si="15"/>
        <v>-0.056361603232676194</v>
      </c>
      <c r="N133" s="22">
        <f t="shared" si="16"/>
        <v>0.01965057131593895</v>
      </c>
      <c r="O133" s="22">
        <f t="shared" si="17"/>
        <v>-0.005133511700639319</v>
      </c>
      <c r="P133" s="24">
        <f t="shared" si="18"/>
        <v>0.01960780875149473</v>
      </c>
      <c r="Q133" s="24">
        <f t="shared" si="19"/>
        <v>-0.005213088241006122</v>
      </c>
      <c r="R133" s="22">
        <f t="shared" si="20"/>
        <v>0.04313439428201103</v>
      </c>
      <c r="S133" s="22">
        <f t="shared" si="21"/>
        <v>-0.005349006643175621</v>
      </c>
    </row>
    <row r="134" spans="2:19" ht="12.75">
      <c r="B134" s="3">
        <v>39757</v>
      </c>
      <c r="C134" s="2">
        <v>4530.73</v>
      </c>
      <c r="D134" s="2">
        <v>286.9</v>
      </c>
      <c r="E134" s="2">
        <v>37785</v>
      </c>
      <c r="F134" s="21">
        <f t="shared" si="11"/>
        <v>-0.023723527396213136</v>
      </c>
      <c r="G134" s="21">
        <f t="shared" si="12"/>
        <v>0.010511659508393528</v>
      </c>
      <c r="H134" s="21">
        <f t="shared" si="13"/>
        <v>-0.06329717933612279</v>
      </c>
      <c r="I134" s="21"/>
      <c r="J134" s="21"/>
      <c r="K134" s="21"/>
      <c r="L134" s="22">
        <f t="shared" si="14"/>
        <v>0.03957365193990965</v>
      </c>
      <c r="M134" s="22">
        <f t="shared" si="15"/>
        <v>0.07380883884451632</v>
      </c>
      <c r="N134" s="22">
        <f t="shared" si="16"/>
        <v>0.005468605587627625</v>
      </c>
      <c r="O134" s="22">
        <f t="shared" si="17"/>
        <v>0.010343009958039669</v>
      </c>
      <c r="P134" s="24">
        <f t="shared" si="18"/>
        <v>0.005425843023183403</v>
      </c>
      <c r="Q134" s="24">
        <f t="shared" si="19"/>
        <v>0.010263433417672866</v>
      </c>
      <c r="R134" s="22">
        <f t="shared" si="20"/>
        <v>-0.023802892475578215</v>
      </c>
      <c r="S134" s="22">
        <f t="shared" si="21"/>
        <v>0.010432294429028448</v>
      </c>
    </row>
    <row r="135" spans="2:19" ht="12.75">
      <c r="B135" s="3">
        <v>39758</v>
      </c>
      <c r="C135" s="2">
        <v>4272.41</v>
      </c>
      <c r="D135" s="2">
        <v>275.8</v>
      </c>
      <c r="E135" s="2">
        <v>36361</v>
      </c>
      <c r="F135" s="21">
        <f t="shared" si="11"/>
        <v>-0.05870500357940741</v>
      </c>
      <c r="G135" s="21">
        <f t="shared" si="12"/>
        <v>-0.03945775762811755</v>
      </c>
      <c r="H135" s="21">
        <f t="shared" si="13"/>
        <v>-0.038415426791323745</v>
      </c>
      <c r="I135" s="21"/>
      <c r="J135" s="21"/>
      <c r="K135" s="21"/>
      <c r="L135" s="22">
        <f t="shared" si="14"/>
        <v>-0.020289576788083664</v>
      </c>
      <c r="M135" s="22">
        <f t="shared" si="15"/>
        <v>-0.001042330836793802</v>
      </c>
      <c r="N135" s="22">
        <f t="shared" si="16"/>
        <v>-0.04098812805216984</v>
      </c>
      <c r="O135" s="22">
        <f t="shared" si="17"/>
        <v>-0.03956011202246749</v>
      </c>
      <c r="P135" s="24">
        <f t="shared" si="18"/>
        <v>-0.04103089061661405</v>
      </c>
      <c r="Q135" s="24">
        <f t="shared" si="19"/>
        <v>-0.03963968856283429</v>
      </c>
      <c r="R135" s="22">
        <f t="shared" si="20"/>
        <v>-0.05878436865877249</v>
      </c>
      <c r="S135" s="22">
        <f t="shared" si="21"/>
        <v>-0.03953712270748263</v>
      </c>
    </row>
    <row r="136" spans="2:19" ht="12.75">
      <c r="B136" s="3">
        <v>39759</v>
      </c>
      <c r="C136" s="2">
        <v>4364.96</v>
      </c>
      <c r="D136" s="2">
        <v>291.9</v>
      </c>
      <c r="E136" s="2">
        <v>36665</v>
      </c>
      <c r="F136" s="21">
        <f aca="true" t="shared" si="22" ref="F136:F199">LN(C136/C135)</f>
        <v>0.021430954611123</v>
      </c>
      <c r="G136" s="21">
        <f aca="true" t="shared" si="23" ref="G136:G199">LN(D136/D135)</f>
        <v>0.05673531250086754</v>
      </c>
      <c r="H136" s="21">
        <f aca="true" t="shared" si="24" ref="H136:H199">LN(E136/E135)</f>
        <v>0.008325849864403392</v>
      </c>
      <c r="I136" s="21"/>
      <c r="J136" s="21"/>
      <c r="K136" s="21"/>
      <c r="L136" s="22">
        <f aca="true" t="shared" si="25" ref="L136:L199">F136-H136</f>
        <v>0.013105104746719609</v>
      </c>
      <c r="M136" s="22">
        <f aca="true" t="shared" si="26" ref="M136:M199">G136-H136</f>
        <v>0.048409462636464146</v>
      </c>
      <c r="N136" s="22">
        <f aca="true" t="shared" si="27" ref="N136:N199">F136-C$531*H136</f>
        <v>0.017591141858101136</v>
      </c>
      <c r="O136" s="22">
        <f aca="true" t="shared" si="28" ref="O136:O199">G136-D$531*H136</f>
        <v>0.05675749596702942</v>
      </c>
      <c r="P136" s="24">
        <f aca="true" t="shared" si="29" ref="P136:P199">F136-($C$535+C$531*($H136-$C$535))</f>
        <v>0.01754837929365691</v>
      </c>
      <c r="Q136" s="24">
        <f aca="true" t="shared" si="30" ref="Q136:Q199">G136-($C$535+D$531*($H136-$C$535))</f>
        <v>0.056677919426662615</v>
      </c>
      <c r="R136" s="22">
        <f aca="true" t="shared" si="31" ref="R136:R199">F136-$C$535</f>
        <v>0.021351589531757923</v>
      </c>
      <c r="S136" s="22">
        <f aca="true" t="shared" si="32" ref="S136:S199">G136-$C$535</f>
        <v>0.056655947421502456</v>
      </c>
    </row>
    <row r="137" spans="2:19" ht="12.75">
      <c r="B137" s="3">
        <v>39762</v>
      </c>
      <c r="C137" s="2">
        <v>4403.92</v>
      </c>
      <c r="D137" s="2">
        <v>292.7</v>
      </c>
      <c r="E137" s="2">
        <v>36776</v>
      </c>
      <c r="F137" s="21">
        <f t="shared" si="22"/>
        <v>0.008886027944574071</v>
      </c>
      <c r="G137" s="21">
        <f t="shared" si="23"/>
        <v>0.0027369158377711735</v>
      </c>
      <c r="H137" s="21">
        <f t="shared" si="24"/>
        <v>0.0030228369581640556</v>
      </c>
      <c r="I137" s="21"/>
      <c r="J137" s="21"/>
      <c r="K137" s="21"/>
      <c r="L137" s="22">
        <f t="shared" si="25"/>
        <v>0.005863190986410015</v>
      </c>
      <c r="M137" s="22">
        <f t="shared" si="26"/>
        <v>-0.00028592112039288204</v>
      </c>
      <c r="N137" s="22">
        <f t="shared" si="27"/>
        <v>0.00749192066528122</v>
      </c>
      <c r="O137" s="22">
        <f t="shared" si="28"/>
        <v>0.002744969910624566</v>
      </c>
      <c r="P137" s="24">
        <f t="shared" si="29"/>
        <v>0.007449158100836996</v>
      </c>
      <c r="Q137" s="24">
        <f t="shared" si="30"/>
        <v>0.002665393370257763</v>
      </c>
      <c r="R137" s="22">
        <f t="shared" si="31"/>
        <v>0.008806662865208991</v>
      </c>
      <c r="S137" s="22">
        <f t="shared" si="32"/>
        <v>0.0026575507584060943</v>
      </c>
    </row>
    <row r="138" spans="2:19" ht="12.75">
      <c r="B138" s="3">
        <v>39763</v>
      </c>
      <c r="C138" s="2">
        <v>4246.69</v>
      </c>
      <c r="D138" s="2">
        <v>296.2</v>
      </c>
      <c r="E138" s="2">
        <v>37261</v>
      </c>
      <c r="F138" s="21">
        <f t="shared" si="22"/>
        <v>-0.036355197424866315</v>
      </c>
      <c r="G138" s="21">
        <f t="shared" si="23"/>
        <v>0.011886708135858268</v>
      </c>
      <c r="H138" s="21">
        <f t="shared" si="24"/>
        <v>0.013101744742006673</v>
      </c>
      <c r="I138" s="21"/>
      <c r="J138" s="21"/>
      <c r="K138" s="21"/>
      <c r="L138" s="22">
        <f t="shared" si="25"/>
        <v>-0.04945694216687299</v>
      </c>
      <c r="M138" s="22">
        <f t="shared" si="26"/>
        <v>-0.001215036606148405</v>
      </c>
      <c r="N138" s="22">
        <f t="shared" si="27"/>
        <v>-0.042397613198213835</v>
      </c>
      <c r="O138" s="22">
        <f t="shared" si="28"/>
        <v>0.011921616537508475</v>
      </c>
      <c r="P138" s="24">
        <f t="shared" si="29"/>
        <v>-0.042440375762658064</v>
      </c>
      <c r="Q138" s="24">
        <f t="shared" si="30"/>
        <v>0.01184203999714167</v>
      </c>
      <c r="R138" s="22">
        <f t="shared" si="31"/>
        <v>-0.036434562504231396</v>
      </c>
      <c r="S138" s="22">
        <f t="shared" si="32"/>
        <v>0.011807343056493188</v>
      </c>
    </row>
    <row r="139" spans="2:19" ht="12.75">
      <c r="B139" s="3">
        <v>39764</v>
      </c>
      <c r="C139" s="2">
        <v>4182.02</v>
      </c>
      <c r="D139" s="2">
        <v>294.6</v>
      </c>
      <c r="E139" s="2">
        <v>34373</v>
      </c>
      <c r="F139" s="21">
        <f t="shared" si="22"/>
        <v>-0.015345472570535774</v>
      </c>
      <c r="G139" s="21">
        <f t="shared" si="23"/>
        <v>-0.005416397805168409</v>
      </c>
      <c r="H139" s="21">
        <f t="shared" si="24"/>
        <v>-0.08067583077000774</v>
      </c>
      <c r="I139" s="21"/>
      <c r="J139" s="21"/>
      <c r="K139" s="21"/>
      <c r="L139" s="22">
        <f t="shared" si="25"/>
        <v>0.06533035819947197</v>
      </c>
      <c r="M139" s="22">
        <f t="shared" si="26"/>
        <v>0.07525943296483933</v>
      </c>
      <c r="N139" s="22">
        <f t="shared" si="27"/>
        <v>0.02186155000331021</v>
      </c>
      <c r="O139" s="22">
        <f t="shared" si="28"/>
        <v>-0.005631351184236616</v>
      </c>
      <c r="P139" s="24">
        <f t="shared" si="29"/>
        <v>0.021818787438865988</v>
      </c>
      <c r="Q139" s="24">
        <f t="shared" si="30"/>
        <v>-0.005710927724603419</v>
      </c>
      <c r="R139" s="22">
        <f t="shared" si="31"/>
        <v>-0.015424837649900854</v>
      </c>
      <c r="S139" s="22">
        <f t="shared" si="32"/>
        <v>-0.0054957628845334885</v>
      </c>
    </row>
    <row r="140" spans="2:19" ht="12.75">
      <c r="B140" s="3">
        <v>39765</v>
      </c>
      <c r="C140" s="2">
        <v>4169.21</v>
      </c>
      <c r="D140" s="2">
        <v>297.5</v>
      </c>
      <c r="E140" s="2">
        <v>35993</v>
      </c>
      <c r="F140" s="21">
        <f t="shared" si="22"/>
        <v>-0.0030678139739310885</v>
      </c>
      <c r="G140" s="21">
        <f t="shared" si="23"/>
        <v>0.009795720957154471</v>
      </c>
      <c r="H140" s="21">
        <f t="shared" si="24"/>
        <v>0.046053102628967744</v>
      </c>
      <c r="I140" s="21"/>
      <c r="J140" s="21"/>
      <c r="K140" s="21"/>
      <c r="L140" s="22">
        <f t="shared" si="25"/>
        <v>-0.049120916602898836</v>
      </c>
      <c r="M140" s="22">
        <f t="shared" si="26"/>
        <v>-0.03625738167181328</v>
      </c>
      <c r="N140" s="22">
        <f t="shared" si="27"/>
        <v>-0.0243071221131497</v>
      </c>
      <c r="O140" s="22">
        <f t="shared" si="28"/>
        <v>0.009918425240856147</v>
      </c>
      <c r="P140" s="24">
        <f t="shared" si="29"/>
        <v>-0.02434988467759392</v>
      </c>
      <c r="Q140" s="24">
        <f t="shared" si="30"/>
        <v>0.009838848700489344</v>
      </c>
      <c r="R140" s="22">
        <f t="shared" si="31"/>
        <v>-0.0031471790532961678</v>
      </c>
      <c r="S140" s="22">
        <f t="shared" si="32"/>
        <v>0.009716355877789391</v>
      </c>
    </row>
    <row r="141" spans="2:19" ht="12.75">
      <c r="B141" s="3">
        <v>39766</v>
      </c>
      <c r="C141" s="2">
        <v>4232.97</v>
      </c>
      <c r="D141" s="2">
        <v>296.2</v>
      </c>
      <c r="E141" s="2">
        <v>35789</v>
      </c>
      <c r="F141" s="21">
        <f t="shared" si="22"/>
        <v>0.015177304919613862</v>
      </c>
      <c r="G141" s="21">
        <f t="shared" si="23"/>
        <v>-0.00437932315198605</v>
      </c>
      <c r="H141" s="21">
        <f t="shared" si="24"/>
        <v>-0.005683891482886661</v>
      </c>
      <c r="I141" s="21"/>
      <c r="J141" s="21"/>
      <c r="K141" s="21"/>
      <c r="L141" s="22">
        <f t="shared" si="25"/>
        <v>0.020861196402500524</v>
      </c>
      <c r="M141" s="22">
        <f t="shared" si="26"/>
        <v>0.0013045683309006115</v>
      </c>
      <c r="N141" s="22">
        <f t="shared" si="27"/>
        <v>0.01779866842703095</v>
      </c>
      <c r="O141" s="22">
        <f t="shared" si="28"/>
        <v>-0.004394467361457986</v>
      </c>
      <c r="P141" s="24">
        <f t="shared" si="29"/>
        <v>0.017755905862586727</v>
      </c>
      <c r="Q141" s="24">
        <f t="shared" si="30"/>
        <v>-0.00447404390182479</v>
      </c>
      <c r="R141" s="22">
        <f t="shared" si="31"/>
        <v>0.015097939840248781</v>
      </c>
      <c r="S141" s="22">
        <f t="shared" si="32"/>
        <v>-0.004458688231351129</v>
      </c>
    </row>
    <row r="142" spans="2:19" ht="12.75">
      <c r="B142" s="3">
        <v>39769</v>
      </c>
      <c r="C142" s="2">
        <v>4132.16</v>
      </c>
      <c r="D142" s="2">
        <v>311.2</v>
      </c>
      <c r="E142" s="2">
        <v>35717</v>
      </c>
      <c r="F142" s="21">
        <f t="shared" si="22"/>
        <v>-0.024103601665304637</v>
      </c>
      <c r="G142" s="21">
        <f t="shared" si="23"/>
        <v>0.04940089047053811</v>
      </c>
      <c r="H142" s="21">
        <f t="shared" si="24"/>
        <v>-0.002013817702927586</v>
      </c>
      <c r="I142" s="21"/>
      <c r="J142" s="21"/>
      <c r="K142" s="21"/>
      <c r="L142" s="22">
        <f t="shared" si="25"/>
        <v>-0.02208978396237705</v>
      </c>
      <c r="M142" s="22">
        <f t="shared" si="26"/>
        <v>0.0514147081734657</v>
      </c>
      <c r="N142" s="22">
        <f t="shared" si="27"/>
        <v>-0.023174845679561594</v>
      </c>
      <c r="O142" s="22">
        <f t="shared" si="28"/>
        <v>0.04939552483728785</v>
      </c>
      <c r="P142" s="24">
        <f t="shared" si="29"/>
        <v>-0.02321760824400582</v>
      </c>
      <c r="Q142" s="24">
        <f t="shared" si="30"/>
        <v>0.04931594829692105</v>
      </c>
      <c r="R142" s="22">
        <f t="shared" si="31"/>
        <v>-0.024182966744669715</v>
      </c>
      <c r="S142" s="22">
        <f t="shared" si="32"/>
        <v>0.04932152539117303</v>
      </c>
    </row>
    <row r="143" spans="2:19" ht="12.75">
      <c r="B143" s="3">
        <v>39770</v>
      </c>
      <c r="C143" s="2">
        <v>4208.55</v>
      </c>
      <c r="D143" s="2">
        <v>312.9</v>
      </c>
      <c r="E143" s="2">
        <v>34094</v>
      </c>
      <c r="F143" s="21">
        <f t="shared" si="22"/>
        <v>0.018317897640364355</v>
      </c>
      <c r="G143" s="21">
        <f t="shared" si="23"/>
        <v>0.005447858370599901</v>
      </c>
      <c r="H143" s="21">
        <f t="shared" si="24"/>
        <v>-0.046505350190346344</v>
      </c>
      <c r="I143" s="21"/>
      <c r="J143" s="21"/>
      <c r="K143" s="21"/>
      <c r="L143" s="22">
        <f t="shared" si="25"/>
        <v>0.0648232478307107</v>
      </c>
      <c r="M143" s="22">
        <f t="shared" si="26"/>
        <v>0.05195320856094625</v>
      </c>
      <c r="N143" s="22">
        <f t="shared" si="27"/>
        <v>0.039765778595810305</v>
      </c>
      <c r="O143" s="22">
        <f t="shared" si="28"/>
        <v>0.005323949114596534</v>
      </c>
      <c r="P143" s="24">
        <f t="shared" si="29"/>
        <v>0.039723016031366076</v>
      </c>
      <c r="Q143" s="24">
        <f t="shared" si="30"/>
        <v>0.005244372574229731</v>
      </c>
      <c r="R143" s="22">
        <f t="shared" si="31"/>
        <v>0.018238532560999277</v>
      </c>
      <c r="S143" s="22">
        <f t="shared" si="32"/>
        <v>0.005368493291234822</v>
      </c>
    </row>
    <row r="144" spans="2:19" ht="12.75">
      <c r="B144" s="3">
        <v>39771</v>
      </c>
      <c r="C144" s="2">
        <v>4005.68</v>
      </c>
      <c r="D144" s="2">
        <v>308.1</v>
      </c>
      <c r="E144" s="2">
        <v>33404</v>
      </c>
      <c r="F144" s="21">
        <f t="shared" si="22"/>
        <v>-0.049404816443209314</v>
      </c>
      <c r="G144" s="21">
        <f t="shared" si="23"/>
        <v>-0.015459245072214113</v>
      </c>
      <c r="H144" s="21">
        <f t="shared" si="24"/>
        <v>-0.020445762437750106</v>
      </c>
      <c r="I144" s="21"/>
      <c r="J144" s="21"/>
      <c r="K144" s="21"/>
      <c r="L144" s="22">
        <f t="shared" si="25"/>
        <v>-0.028959054005459207</v>
      </c>
      <c r="M144" s="22">
        <f t="shared" si="26"/>
        <v>0.004986517365535993</v>
      </c>
      <c r="N144" s="22">
        <f t="shared" si="27"/>
        <v>-0.03997540075203963</v>
      </c>
      <c r="O144" s="22">
        <f t="shared" si="28"/>
        <v>-0.015513720937930938</v>
      </c>
      <c r="P144" s="24">
        <f t="shared" si="29"/>
        <v>-0.04001816331648386</v>
      </c>
      <c r="Q144" s="24">
        <f t="shared" si="30"/>
        <v>-0.01559329747829774</v>
      </c>
      <c r="R144" s="22">
        <f t="shared" si="31"/>
        <v>-0.049484181522574396</v>
      </c>
      <c r="S144" s="22">
        <f t="shared" si="32"/>
        <v>-0.015538610151579193</v>
      </c>
    </row>
    <row r="145" spans="2:19" ht="12.75">
      <c r="B145" s="3">
        <v>39772</v>
      </c>
      <c r="C145" s="2">
        <v>3874.99</v>
      </c>
      <c r="D145" s="2">
        <v>304.4</v>
      </c>
      <c r="E145" s="2">
        <v>33404</v>
      </c>
      <c r="F145" s="21">
        <f t="shared" si="22"/>
        <v>-0.03317027171648553</v>
      </c>
      <c r="G145" s="21">
        <f t="shared" si="23"/>
        <v>-0.012081779615091656</v>
      </c>
      <c r="H145" s="21">
        <f t="shared" si="24"/>
        <v>0</v>
      </c>
      <c r="I145" s="21"/>
      <c r="J145" s="21"/>
      <c r="K145" s="21"/>
      <c r="L145" s="22">
        <f t="shared" si="25"/>
        <v>-0.03317027171648553</v>
      </c>
      <c r="M145" s="22">
        <f t="shared" si="26"/>
        <v>-0.012081779615091656</v>
      </c>
      <c r="N145" s="22">
        <f t="shared" si="27"/>
        <v>-0.03317027171648553</v>
      </c>
      <c r="O145" s="22">
        <f t="shared" si="28"/>
        <v>-0.012081779615091656</v>
      </c>
      <c r="P145" s="24">
        <f t="shared" si="29"/>
        <v>-0.033213034280929754</v>
      </c>
      <c r="Q145" s="24">
        <f t="shared" si="30"/>
        <v>-0.012161356155458459</v>
      </c>
      <c r="R145" s="22">
        <f t="shared" si="31"/>
        <v>-0.033249636795850614</v>
      </c>
      <c r="S145" s="22">
        <f t="shared" si="32"/>
        <v>-0.012161144694456736</v>
      </c>
    </row>
    <row r="146" spans="2:19" ht="12.75">
      <c r="B146" s="3">
        <v>39773</v>
      </c>
      <c r="C146" s="2">
        <v>3780.96</v>
      </c>
      <c r="D146" s="2">
        <v>305.1</v>
      </c>
      <c r="E146" s="2">
        <v>31250</v>
      </c>
      <c r="F146" s="21">
        <f t="shared" si="22"/>
        <v>-0.024565136515832305</v>
      </c>
      <c r="G146" s="21">
        <f t="shared" si="23"/>
        <v>0.002296965735093276</v>
      </c>
      <c r="H146" s="21">
        <f t="shared" si="24"/>
        <v>-0.06665627710857246</v>
      </c>
      <c r="I146" s="21"/>
      <c r="J146" s="21"/>
      <c r="K146" s="21"/>
      <c r="L146" s="22">
        <f t="shared" si="25"/>
        <v>0.04209114059274015</v>
      </c>
      <c r="M146" s="22">
        <f t="shared" si="26"/>
        <v>0.06895324284366573</v>
      </c>
      <c r="N146" s="22">
        <f t="shared" si="27"/>
        <v>0.006176184439850876</v>
      </c>
      <c r="O146" s="22">
        <f t="shared" si="28"/>
        <v>0.002119366175673294</v>
      </c>
      <c r="P146" s="24">
        <f t="shared" si="29"/>
        <v>0.006133421875406653</v>
      </c>
      <c r="Q146" s="24">
        <f t="shared" si="30"/>
        <v>0.0020397896353064908</v>
      </c>
      <c r="R146" s="22">
        <f t="shared" si="31"/>
        <v>-0.024644501595197384</v>
      </c>
      <c r="S146" s="22">
        <f t="shared" si="32"/>
        <v>0.0022176006557281967</v>
      </c>
    </row>
    <row r="147" spans="2:19" ht="12.75">
      <c r="B147" s="3">
        <v>39776</v>
      </c>
      <c r="C147" s="2">
        <v>4152.96</v>
      </c>
      <c r="D147" s="2">
        <v>307.3</v>
      </c>
      <c r="E147" s="2">
        <v>34188</v>
      </c>
      <c r="F147" s="21">
        <f t="shared" si="22"/>
        <v>0.09384338736962497</v>
      </c>
      <c r="G147" s="21">
        <f t="shared" si="23"/>
        <v>0.007184877413814917</v>
      </c>
      <c r="H147" s="21">
        <f t="shared" si="24"/>
        <v>0.08985532912136114</v>
      </c>
      <c r="I147" s="21"/>
      <c r="J147" s="21"/>
      <c r="K147" s="21"/>
      <c r="L147" s="22">
        <f t="shared" si="25"/>
        <v>0.003988058248263829</v>
      </c>
      <c r="M147" s="22">
        <f t="shared" si="26"/>
        <v>-0.08267045170754622</v>
      </c>
      <c r="N147" s="22">
        <f t="shared" si="27"/>
        <v>0.05240285645609963</v>
      </c>
      <c r="O147" s="22">
        <f t="shared" si="28"/>
        <v>0.007424288727433554</v>
      </c>
      <c r="P147" s="24">
        <f t="shared" si="29"/>
        <v>0.052360093891655406</v>
      </c>
      <c r="Q147" s="24">
        <f t="shared" si="30"/>
        <v>0.007344712187066751</v>
      </c>
      <c r="R147" s="22">
        <f t="shared" si="31"/>
        <v>0.09376402229025989</v>
      </c>
      <c r="S147" s="22">
        <f t="shared" si="32"/>
        <v>0.007105512334449838</v>
      </c>
    </row>
    <row r="148" spans="2:19" ht="12.75">
      <c r="B148" s="3">
        <v>39777</v>
      </c>
      <c r="C148" s="2">
        <v>4171.25</v>
      </c>
      <c r="D148" s="2">
        <v>298.3</v>
      </c>
      <c r="E148" s="2">
        <v>34812</v>
      </c>
      <c r="F148" s="21">
        <f t="shared" si="22"/>
        <v>0.00439441807283488</v>
      </c>
      <c r="G148" s="21">
        <f t="shared" si="23"/>
        <v>-0.02972477761573609</v>
      </c>
      <c r="H148" s="21">
        <f t="shared" si="24"/>
        <v>0.018087449623495747</v>
      </c>
      <c r="I148" s="21"/>
      <c r="J148" s="21"/>
      <c r="K148" s="21"/>
      <c r="L148" s="22">
        <f t="shared" si="25"/>
        <v>-0.013693031550660865</v>
      </c>
      <c r="M148" s="22">
        <f t="shared" si="26"/>
        <v>-0.04781222723923184</v>
      </c>
      <c r="N148" s="22">
        <f t="shared" si="27"/>
        <v>-0.003947363350690258</v>
      </c>
      <c r="O148" s="22">
        <f t="shared" si="28"/>
        <v>-0.029676585259014284</v>
      </c>
      <c r="P148" s="24">
        <f t="shared" si="29"/>
        <v>-0.0039901259151344836</v>
      </c>
      <c r="Q148" s="24">
        <f t="shared" si="30"/>
        <v>-0.02975616179938109</v>
      </c>
      <c r="R148" s="22">
        <f t="shared" si="31"/>
        <v>0.004315052993469801</v>
      </c>
      <c r="S148" s="22">
        <f t="shared" si="32"/>
        <v>-0.02980414269510117</v>
      </c>
    </row>
    <row r="149" spans="2:19" ht="12.75">
      <c r="B149" s="3">
        <v>39778</v>
      </c>
      <c r="C149" s="2">
        <v>4152.69</v>
      </c>
      <c r="D149" s="2">
        <v>298.6</v>
      </c>
      <c r="E149" s="2">
        <v>36469</v>
      </c>
      <c r="F149" s="21">
        <f t="shared" si="22"/>
        <v>-0.004459434055953633</v>
      </c>
      <c r="G149" s="21">
        <f t="shared" si="23"/>
        <v>0.0010051935843872824</v>
      </c>
      <c r="H149" s="21">
        <f t="shared" si="24"/>
        <v>0.046500429720298574</v>
      </c>
      <c r="I149" s="21"/>
      <c r="J149" s="21"/>
      <c r="K149" s="21"/>
      <c r="L149" s="22">
        <f t="shared" si="25"/>
        <v>-0.05095986377625221</v>
      </c>
      <c r="M149" s="22">
        <f t="shared" si="26"/>
        <v>-0.04549523613591129</v>
      </c>
      <c r="N149" s="22">
        <f t="shared" si="27"/>
        <v>-0.02590504573151248</v>
      </c>
      <c r="O149" s="22">
        <f t="shared" si="28"/>
        <v>0.0011290897302478312</v>
      </c>
      <c r="P149" s="24">
        <f t="shared" si="29"/>
        <v>-0.025947808295956703</v>
      </c>
      <c r="Q149" s="24">
        <f t="shared" si="30"/>
        <v>0.001049513189881028</v>
      </c>
      <c r="R149" s="22">
        <f t="shared" si="31"/>
        <v>-0.0045387991353187124</v>
      </c>
      <c r="S149" s="22">
        <f t="shared" si="32"/>
        <v>0.000925828505022203</v>
      </c>
    </row>
    <row r="150" spans="2:19" ht="12.75">
      <c r="B150" s="3">
        <v>39779</v>
      </c>
      <c r="C150" s="2">
        <v>4226.1</v>
      </c>
      <c r="D150" s="2">
        <v>299.2</v>
      </c>
      <c r="E150" s="2">
        <v>36212</v>
      </c>
      <c r="F150" s="21">
        <f t="shared" si="22"/>
        <v>0.01752326492474092</v>
      </c>
      <c r="G150" s="21">
        <f t="shared" si="23"/>
        <v>0.002007360995232145</v>
      </c>
      <c r="H150" s="21">
        <f t="shared" si="24"/>
        <v>-0.007072029034371894</v>
      </c>
      <c r="I150" s="21"/>
      <c r="J150" s="21"/>
      <c r="K150" s="21"/>
      <c r="L150" s="22">
        <f t="shared" si="25"/>
        <v>0.024595293959112814</v>
      </c>
      <c r="M150" s="22">
        <f t="shared" si="26"/>
        <v>0.00907939002960404</v>
      </c>
      <c r="N150" s="22">
        <f t="shared" si="27"/>
        <v>0.02078482593270752</v>
      </c>
      <c r="O150" s="22">
        <f t="shared" si="28"/>
        <v>0.0019885182200998952</v>
      </c>
      <c r="P150" s="24">
        <f t="shared" si="29"/>
        <v>0.020742063368263296</v>
      </c>
      <c r="Q150" s="24">
        <f t="shared" si="30"/>
        <v>0.0019089416797330918</v>
      </c>
      <c r="R150" s="22">
        <f t="shared" si="31"/>
        <v>0.01744389984537584</v>
      </c>
      <c r="S150" s="22">
        <f t="shared" si="32"/>
        <v>0.0019279959158670658</v>
      </c>
    </row>
    <row r="151" spans="2:19" ht="12.75">
      <c r="B151" s="3">
        <v>39780</v>
      </c>
      <c r="C151" s="2">
        <v>4288.01</v>
      </c>
      <c r="D151" s="2">
        <v>301.2</v>
      </c>
      <c r="E151" s="2">
        <v>36595</v>
      </c>
      <c r="F151" s="21">
        <f t="shared" si="22"/>
        <v>0.014543173903099914</v>
      </c>
      <c r="G151" s="21">
        <f t="shared" si="23"/>
        <v>0.00666224982541625</v>
      </c>
      <c r="H151" s="21">
        <f t="shared" si="24"/>
        <v>0.010521063439996453</v>
      </c>
      <c r="I151" s="21"/>
      <c r="J151" s="21"/>
      <c r="K151" s="21"/>
      <c r="L151" s="22">
        <f t="shared" si="25"/>
        <v>0.004022110463103461</v>
      </c>
      <c r="M151" s="22">
        <f t="shared" si="26"/>
        <v>-0.0038588136145802027</v>
      </c>
      <c r="N151" s="22">
        <f t="shared" si="27"/>
        <v>0.00969094689562368</v>
      </c>
      <c r="O151" s="22">
        <f t="shared" si="28"/>
        <v>0.006690282237555463</v>
      </c>
      <c r="P151" s="24">
        <f t="shared" si="29"/>
        <v>0.009648184331179456</v>
      </c>
      <c r="Q151" s="24">
        <f t="shared" si="30"/>
        <v>0.00661070569718866</v>
      </c>
      <c r="R151" s="22">
        <f t="shared" si="31"/>
        <v>0.014463808823734834</v>
      </c>
      <c r="S151" s="22">
        <f t="shared" si="32"/>
        <v>0.006582884746051171</v>
      </c>
    </row>
    <row r="152" spans="2:19" ht="12.75">
      <c r="B152" s="3">
        <v>39783</v>
      </c>
      <c r="C152" s="2">
        <v>4065.49</v>
      </c>
      <c r="D152" s="2">
        <v>301.5</v>
      </c>
      <c r="E152" s="2">
        <v>34740</v>
      </c>
      <c r="F152" s="21">
        <f t="shared" si="22"/>
        <v>-0.05328847891465527</v>
      </c>
      <c r="G152" s="21">
        <f t="shared" si="23"/>
        <v>0.0009955202415016197</v>
      </c>
      <c r="H152" s="21">
        <f t="shared" si="24"/>
        <v>-0.05201985824023154</v>
      </c>
      <c r="I152" s="21"/>
      <c r="J152" s="21"/>
      <c r="K152" s="21"/>
      <c r="L152" s="22">
        <f t="shared" si="25"/>
        <v>-0.0012686206744237302</v>
      </c>
      <c r="M152" s="22">
        <f t="shared" si="26"/>
        <v>0.053015378481733155</v>
      </c>
      <c r="N152" s="22">
        <f t="shared" si="27"/>
        <v>-0.029297352683177885</v>
      </c>
      <c r="O152" s="22">
        <f t="shared" si="28"/>
        <v>0.0008569180827055822</v>
      </c>
      <c r="P152" s="24">
        <f t="shared" si="29"/>
        <v>-0.029340115247622107</v>
      </c>
      <c r="Q152" s="24">
        <f t="shared" si="30"/>
        <v>0.0007773415423387789</v>
      </c>
      <c r="R152" s="22">
        <f t="shared" si="31"/>
        <v>-0.05336784399402035</v>
      </c>
      <c r="S152" s="22">
        <f t="shared" si="32"/>
        <v>0.0009161551621365403</v>
      </c>
    </row>
    <row r="153" spans="2:19" ht="12.75">
      <c r="B153" s="3">
        <v>39784</v>
      </c>
      <c r="C153" s="2">
        <v>4122.86</v>
      </c>
      <c r="D153" s="2">
        <v>302.8</v>
      </c>
      <c r="E153" s="2">
        <v>35000</v>
      </c>
      <c r="F153" s="21">
        <f t="shared" si="22"/>
        <v>0.01401282035018582</v>
      </c>
      <c r="G153" s="21">
        <f t="shared" si="23"/>
        <v>0.004302505396053536</v>
      </c>
      <c r="H153" s="21">
        <f t="shared" si="24"/>
        <v>0.007456300676454707</v>
      </c>
      <c r="I153" s="21"/>
      <c r="J153" s="21"/>
      <c r="K153" s="21"/>
      <c r="L153" s="22">
        <f t="shared" si="25"/>
        <v>0.006556519673731113</v>
      </c>
      <c r="M153" s="22">
        <f t="shared" si="26"/>
        <v>-0.003153795280401171</v>
      </c>
      <c r="N153" s="22">
        <f t="shared" si="27"/>
        <v>0.01057403645495545</v>
      </c>
      <c r="O153" s="22">
        <f t="shared" si="28"/>
        <v>0.004322372027862035</v>
      </c>
      <c r="P153" s="24">
        <f t="shared" si="29"/>
        <v>0.010531273890511225</v>
      </c>
      <c r="Q153" s="24">
        <f t="shared" si="30"/>
        <v>0.004242795487495231</v>
      </c>
      <c r="R153" s="22">
        <f t="shared" si="31"/>
        <v>0.01393345527082074</v>
      </c>
      <c r="S153" s="22">
        <f t="shared" si="32"/>
        <v>0.004223140316688457</v>
      </c>
    </row>
    <row r="154" spans="2:19" ht="12.75">
      <c r="B154" s="3">
        <v>39785</v>
      </c>
      <c r="C154" s="2">
        <v>4169.96</v>
      </c>
      <c r="D154" s="2">
        <v>302.3</v>
      </c>
      <c r="E154" s="2">
        <v>35296</v>
      </c>
      <c r="F154" s="21">
        <f t="shared" si="22"/>
        <v>0.011359346147699966</v>
      </c>
      <c r="G154" s="21">
        <f t="shared" si="23"/>
        <v>-0.0016526197778813172</v>
      </c>
      <c r="H154" s="21">
        <f t="shared" si="24"/>
        <v>0.00842158158167837</v>
      </c>
      <c r="I154" s="21"/>
      <c r="J154" s="21"/>
      <c r="K154" s="21"/>
      <c r="L154" s="22">
        <f t="shared" si="25"/>
        <v>0.0029377645660215966</v>
      </c>
      <c r="M154" s="22">
        <f t="shared" si="26"/>
        <v>-0.010074201359559687</v>
      </c>
      <c r="N154" s="22">
        <f t="shared" si="27"/>
        <v>0.00747538272239265</v>
      </c>
      <c r="O154" s="22">
        <f t="shared" si="28"/>
        <v>-0.0016301812433065568</v>
      </c>
      <c r="P154" s="24">
        <f t="shared" si="29"/>
        <v>0.007432620157948425</v>
      </c>
      <c r="Q154" s="24">
        <f t="shared" si="30"/>
        <v>-0.0017097577836733603</v>
      </c>
      <c r="R154" s="22">
        <f t="shared" si="31"/>
        <v>0.011279981068334886</v>
      </c>
      <c r="S154" s="22">
        <f t="shared" si="32"/>
        <v>-0.0017319848572463965</v>
      </c>
    </row>
    <row r="155" spans="2:19" ht="12.75">
      <c r="B155" s="3">
        <v>39786</v>
      </c>
      <c r="C155" s="2">
        <v>4163.61</v>
      </c>
      <c r="D155" s="2">
        <v>298.1</v>
      </c>
      <c r="E155" s="2">
        <v>35127</v>
      </c>
      <c r="F155" s="21">
        <f t="shared" si="22"/>
        <v>-0.001523957014571325</v>
      </c>
      <c r="G155" s="21">
        <f t="shared" si="23"/>
        <v>-0.013990901101386555</v>
      </c>
      <c r="H155" s="21">
        <f t="shared" si="24"/>
        <v>-0.004799577536394711</v>
      </c>
      <c r="I155" s="21"/>
      <c r="J155" s="21"/>
      <c r="K155" s="21"/>
      <c r="L155" s="22">
        <f t="shared" si="25"/>
        <v>0.0032756205218233856</v>
      </c>
      <c r="M155" s="22">
        <f t="shared" si="26"/>
        <v>-0.009191323564991844</v>
      </c>
      <c r="N155" s="22">
        <f t="shared" si="27"/>
        <v>0.0006895682511387461</v>
      </c>
      <c r="O155" s="22">
        <f t="shared" si="28"/>
        <v>-0.01400368913715515</v>
      </c>
      <c r="P155" s="24">
        <f t="shared" si="29"/>
        <v>0.0006468056866945216</v>
      </c>
      <c r="Q155" s="24">
        <f t="shared" si="30"/>
        <v>-0.014083265677521953</v>
      </c>
      <c r="R155" s="22">
        <f t="shared" si="31"/>
        <v>-0.0016033220939364046</v>
      </c>
      <c r="S155" s="22">
        <f t="shared" si="32"/>
        <v>-0.014070266180751636</v>
      </c>
    </row>
    <row r="156" spans="2:19" ht="12.75">
      <c r="B156" s="3">
        <v>39787</v>
      </c>
      <c r="C156" s="2">
        <v>4049.37</v>
      </c>
      <c r="D156" s="2">
        <v>300.6</v>
      </c>
      <c r="E156" s="2">
        <v>35347</v>
      </c>
      <c r="F156" s="21">
        <f t="shared" si="22"/>
        <v>-0.027821172961121077</v>
      </c>
      <c r="G156" s="21">
        <f t="shared" si="23"/>
        <v>0.008351476634848323</v>
      </c>
      <c r="H156" s="21">
        <f t="shared" si="24"/>
        <v>0.006243457577173184</v>
      </c>
      <c r="I156" s="21"/>
      <c r="J156" s="21"/>
      <c r="K156" s="21"/>
      <c r="L156" s="22">
        <f t="shared" si="25"/>
        <v>-0.03406463053829426</v>
      </c>
      <c r="M156" s="22">
        <f t="shared" si="26"/>
        <v>0.002108019057675139</v>
      </c>
      <c r="N156" s="22">
        <f t="shared" si="27"/>
        <v>-0.030700603700111285</v>
      </c>
      <c r="O156" s="22">
        <f t="shared" si="28"/>
        <v>0.0083681117570463</v>
      </c>
      <c r="P156" s="24">
        <f t="shared" si="29"/>
        <v>-0.03074336626455551</v>
      </c>
      <c r="Q156" s="24">
        <f t="shared" si="30"/>
        <v>0.008288535216679497</v>
      </c>
      <c r="R156" s="22">
        <f t="shared" si="31"/>
        <v>-0.027900538040486155</v>
      </c>
      <c r="S156" s="22">
        <f t="shared" si="32"/>
        <v>0.008272111555483243</v>
      </c>
    </row>
    <row r="157" spans="2:19" ht="12.75">
      <c r="B157" s="3">
        <v>39790</v>
      </c>
      <c r="C157" s="2">
        <v>4300.06</v>
      </c>
      <c r="D157" s="2">
        <v>296.9</v>
      </c>
      <c r="E157" s="2">
        <v>38284</v>
      </c>
      <c r="F157" s="21">
        <f t="shared" si="22"/>
        <v>0.06006766262766793</v>
      </c>
      <c r="G157" s="21">
        <f t="shared" si="23"/>
        <v>-0.012385095549160102</v>
      </c>
      <c r="H157" s="21">
        <f t="shared" si="24"/>
        <v>0.07981853122178965</v>
      </c>
      <c r="I157" s="21"/>
      <c r="J157" s="21"/>
      <c r="K157" s="21"/>
      <c r="L157" s="22">
        <f t="shared" si="25"/>
        <v>-0.019750868594121722</v>
      </c>
      <c r="M157" s="22">
        <f t="shared" si="26"/>
        <v>-0.09220362677094976</v>
      </c>
      <c r="N157" s="22">
        <f t="shared" si="27"/>
        <v>0.023256019479588663</v>
      </c>
      <c r="O157" s="22">
        <f t="shared" si="28"/>
        <v>-0.012172426366399565</v>
      </c>
      <c r="P157" s="24">
        <f t="shared" si="29"/>
        <v>0.023213256915144434</v>
      </c>
      <c r="Q157" s="24">
        <f t="shared" si="30"/>
        <v>-0.01225200290676637</v>
      </c>
      <c r="R157" s="22">
        <f t="shared" si="31"/>
        <v>0.05998829754830285</v>
      </c>
      <c r="S157" s="22">
        <f t="shared" si="32"/>
        <v>-0.012464460628525182</v>
      </c>
    </row>
    <row r="158" spans="2:19" ht="12.75">
      <c r="B158" s="3">
        <v>39791</v>
      </c>
      <c r="C158" s="2">
        <v>4381.26</v>
      </c>
      <c r="D158" s="2">
        <v>297.5</v>
      </c>
      <c r="E158" s="2">
        <v>37968</v>
      </c>
      <c r="F158" s="21">
        <f t="shared" si="22"/>
        <v>0.018707378161256123</v>
      </c>
      <c r="G158" s="21">
        <f t="shared" si="23"/>
        <v>0.0020188432159703373</v>
      </c>
      <c r="H158" s="21">
        <f t="shared" si="24"/>
        <v>-0.008288354640252323</v>
      </c>
      <c r="I158" s="21"/>
      <c r="J158" s="21"/>
      <c r="K158" s="21"/>
      <c r="L158" s="22">
        <f t="shared" si="25"/>
        <v>0.026995732801508444</v>
      </c>
      <c r="M158" s="22">
        <f t="shared" si="26"/>
        <v>0.01030719785622266</v>
      </c>
      <c r="N158" s="22">
        <f t="shared" si="27"/>
        <v>0.022529898428559715</v>
      </c>
      <c r="O158" s="22">
        <f t="shared" si="28"/>
        <v>0.001996759652406958</v>
      </c>
      <c r="P158" s="24">
        <f t="shared" si="29"/>
        <v>0.022487135864115493</v>
      </c>
      <c r="Q158" s="24">
        <f t="shared" si="30"/>
        <v>0.0019171831120401548</v>
      </c>
      <c r="R158" s="22">
        <f t="shared" si="31"/>
        <v>0.018628013081891045</v>
      </c>
      <c r="S158" s="22">
        <f t="shared" si="32"/>
        <v>0.001939478136605258</v>
      </c>
    </row>
    <row r="159" spans="2:19" ht="12.75">
      <c r="B159" s="3">
        <v>39792</v>
      </c>
      <c r="C159" s="2">
        <v>4367.28</v>
      </c>
      <c r="D159" s="2">
        <v>293.9</v>
      </c>
      <c r="E159" s="2">
        <v>39004</v>
      </c>
      <c r="F159" s="21">
        <f t="shared" si="22"/>
        <v>-0.003195964560836275</v>
      </c>
      <c r="G159" s="21">
        <f t="shared" si="23"/>
        <v>-0.012174651560812896</v>
      </c>
      <c r="H159" s="21">
        <f t="shared" si="24"/>
        <v>0.026920505279464737</v>
      </c>
      <c r="I159" s="21"/>
      <c r="J159" s="21"/>
      <c r="K159" s="21"/>
      <c r="L159" s="22">
        <f t="shared" si="25"/>
        <v>-0.030116469840301013</v>
      </c>
      <c r="M159" s="22">
        <f t="shared" si="26"/>
        <v>-0.03909515684027763</v>
      </c>
      <c r="N159" s="22">
        <f t="shared" si="27"/>
        <v>-0.0156114778325602</v>
      </c>
      <c r="O159" s="22">
        <f t="shared" si="28"/>
        <v>-0.012102924334445174</v>
      </c>
      <c r="P159" s="24">
        <f t="shared" si="29"/>
        <v>-0.015654240397004426</v>
      </c>
      <c r="Q159" s="24">
        <f t="shared" si="30"/>
        <v>-0.012182500874811977</v>
      </c>
      <c r="R159" s="22">
        <f t="shared" si="31"/>
        <v>-0.003275329640201354</v>
      </c>
      <c r="S159" s="22">
        <f t="shared" si="32"/>
        <v>-0.012254016640177976</v>
      </c>
    </row>
    <row r="160" spans="2:19" ht="12.75">
      <c r="B160" s="3">
        <v>39793</v>
      </c>
      <c r="C160" s="2">
        <v>4388.69</v>
      </c>
      <c r="D160" s="2">
        <v>296.3</v>
      </c>
      <c r="E160" s="2">
        <v>38519</v>
      </c>
      <c r="F160" s="21">
        <f t="shared" si="22"/>
        <v>0.004890387397379112</v>
      </c>
      <c r="G160" s="21">
        <f t="shared" si="23"/>
        <v>0.008132881154647987</v>
      </c>
      <c r="H160" s="21">
        <f t="shared" si="24"/>
        <v>-0.012512578919907692</v>
      </c>
      <c r="I160" s="21"/>
      <c r="J160" s="21"/>
      <c r="K160" s="21"/>
      <c r="L160" s="22">
        <f t="shared" si="25"/>
        <v>0.017402966317286803</v>
      </c>
      <c r="M160" s="22">
        <f t="shared" si="26"/>
        <v>0.02064546007455568</v>
      </c>
      <c r="N160" s="22">
        <f t="shared" si="27"/>
        <v>0.010661084790719264</v>
      </c>
      <c r="O160" s="22">
        <f t="shared" si="28"/>
        <v>0.008099542531493805</v>
      </c>
      <c r="P160" s="24">
        <f t="shared" si="29"/>
        <v>0.01061832222627504</v>
      </c>
      <c r="Q160" s="24">
        <f t="shared" si="30"/>
        <v>0.008019965991127002</v>
      </c>
      <c r="R160" s="22">
        <f t="shared" si="31"/>
        <v>0.0048110223180140325</v>
      </c>
      <c r="S160" s="22">
        <f t="shared" si="32"/>
        <v>0.008053516075282907</v>
      </c>
    </row>
    <row r="161" spans="2:19" ht="12.75">
      <c r="B161" s="3">
        <v>39794</v>
      </c>
      <c r="C161" s="2">
        <v>4280.35</v>
      </c>
      <c r="D161" s="2">
        <v>294.8</v>
      </c>
      <c r="E161" s="2">
        <v>39373</v>
      </c>
      <c r="F161" s="21">
        <f t="shared" si="22"/>
        <v>-0.024995995137149188</v>
      </c>
      <c r="G161" s="21">
        <f t="shared" si="23"/>
        <v>-0.005075294264337999</v>
      </c>
      <c r="H161" s="21">
        <f t="shared" si="24"/>
        <v>0.021928676151997336</v>
      </c>
      <c r="I161" s="21"/>
      <c r="J161" s="21"/>
      <c r="K161" s="21"/>
      <c r="L161" s="22">
        <f t="shared" si="25"/>
        <v>-0.04692467128914653</v>
      </c>
      <c r="M161" s="22">
        <f t="shared" si="26"/>
        <v>-0.027003970416335336</v>
      </c>
      <c r="N161" s="22">
        <f t="shared" si="27"/>
        <v>-0.03510931830735501</v>
      </c>
      <c r="O161" s="22">
        <f t="shared" si="28"/>
        <v>-0.0050168673105356635</v>
      </c>
      <c r="P161" s="24">
        <f t="shared" si="29"/>
        <v>-0.03515208087179923</v>
      </c>
      <c r="Q161" s="24">
        <f t="shared" si="30"/>
        <v>-0.005096443850902467</v>
      </c>
      <c r="R161" s="22">
        <f t="shared" si="31"/>
        <v>-0.025075360216514266</v>
      </c>
      <c r="S161" s="22">
        <f t="shared" si="32"/>
        <v>-0.005154659343703078</v>
      </c>
    </row>
    <row r="162" spans="2:19" ht="12.75">
      <c r="B162" s="3">
        <v>39797</v>
      </c>
      <c r="C162" s="2">
        <v>4277.56</v>
      </c>
      <c r="D162" s="2">
        <v>293.8</v>
      </c>
      <c r="E162" s="2">
        <v>38320</v>
      </c>
      <c r="F162" s="21">
        <f t="shared" si="22"/>
        <v>-0.0006520283804913616</v>
      </c>
      <c r="G162" s="21">
        <f t="shared" si="23"/>
        <v>-0.003397896575404649</v>
      </c>
      <c r="H162" s="21">
        <f t="shared" si="24"/>
        <v>-0.027108349102302535</v>
      </c>
      <c r="I162" s="21"/>
      <c r="J162" s="21"/>
      <c r="K162" s="21"/>
      <c r="L162" s="22">
        <f t="shared" si="25"/>
        <v>0.026456320721811172</v>
      </c>
      <c r="M162" s="22">
        <f t="shared" si="26"/>
        <v>0.023710452526897886</v>
      </c>
      <c r="N162" s="22">
        <f t="shared" si="27"/>
        <v>0.011850116900968021</v>
      </c>
      <c r="O162" s="22">
        <f t="shared" si="28"/>
        <v>-0.003470124294473478</v>
      </c>
      <c r="P162" s="24">
        <f t="shared" si="29"/>
        <v>0.011807354336523796</v>
      </c>
      <c r="Q162" s="24">
        <f t="shared" si="30"/>
        <v>-0.0035497008348402814</v>
      </c>
      <c r="R162" s="22">
        <f t="shared" si="31"/>
        <v>-0.000731393459856441</v>
      </c>
      <c r="S162" s="22">
        <f t="shared" si="32"/>
        <v>-0.003477261654769728</v>
      </c>
    </row>
    <row r="163" spans="2:19" ht="12.75">
      <c r="B163" s="3">
        <v>39798</v>
      </c>
      <c r="C163" s="2">
        <v>4309.08</v>
      </c>
      <c r="D163" s="2">
        <v>293</v>
      </c>
      <c r="E163" s="2">
        <v>39993</v>
      </c>
      <c r="F163" s="21">
        <f t="shared" si="22"/>
        <v>0.007341670683187609</v>
      </c>
      <c r="G163" s="21">
        <f t="shared" si="23"/>
        <v>-0.0027266547227096883</v>
      </c>
      <c r="H163" s="21">
        <f t="shared" si="24"/>
        <v>0.042732485696989855</v>
      </c>
      <c r="I163" s="21"/>
      <c r="J163" s="21"/>
      <c r="K163" s="21"/>
      <c r="L163" s="22">
        <f t="shared" si="25"/>
        <v>-0.03539081501380224</v>
      </c>
      <c r="M163" s="22">
        <f t="shared" si="26"/>
        <v>-0.04545914041969954</v>
      </c>
      <c r="N163" s="22">
        <f t="shared" si="27"/>
        <v>-0.012366196527961528</v>
      </c>
      <c r="O163" s="22">
        <f t="shared" si="28"/>
        <v>-0.0026127979193910095</v>
      </c>
      <c r="P163" s="24">
        <f t="shared" si="29"/>
        <v>-0.01240895909240575</v>
      </c>
      <c r="Q163" s="24">
        <f t="shared" si="30"/>
        <v>-0.002692374459757813</v>
      </c>
      <c r="R163" s="22">
        <f t="shared" si="31"/>
        <v>0.0072623056038225295</v>
      </c>
      <c r="S163" s="22">
        <f t="shared" si="32"/>
        <v>-0.0028060198020747676</v>
      </c>
    </row>
    <row r="164" spans="2:19" ht="12.75">
      <c r="B164" s="3">
        <v>39799</v>
      </c>
      <c r="C164" s="2">
        <v>4324.19</v>
      </c>
      <c r="D164" s="2">
        <v>289.9</v>
      </c>
      <c r="E164" s="2">
        <v>39947</v>
      </c>
      <c r="F164" s="21">
        <f t="shared" si="22"/>
        <v>0.0035004153532668743</v>
      </c>
      <c r="G164" s="21">
        <f t="shared" si="23"/>
        <v>-0.01063657308945752</v>
      </c>
      <c r="H164" s="21">
        <f t="shared" si="24"/>
        <v>-0.0011508632743857236</v>
      </c>
      <c r="I164" s="21"/>
      <c r="J164" s="21"/>
      <c r="K164" s="21"/>
      <c r="L164" s="22">
        <f t="shared" si="25"/>
        <v>0.004651278627652598</v>
      </c>
      <c r="M164" s="22">
        <f t="shared" si="26"/>
        <v>-0.009485709815071797</v>
      </c>
      <c r="N164" s="22">
        <f t="shared" si="27"/>
        <v>0.004031183929441225</v>
      </c>
      <c r="O164" s="22">
        <f t="shared" si="28"/>
        <v>-0.010639639459488216</v>
      </c>
      <c r="P164" s="24">
        <f t="shared" si="29"/>
        <v>0.003988421364997001</v>
      </c>
      <c r="Q164" s="24">
        <f t="shared" si="30"/>
        <v>-0.010719215999855019</v>
      </c>
      <c r="R164" s="22">
        <f t="shared" si="31"/>
        <v>0.003421050273901795</v>
      </c>
      <c r="S164" s="22">
        <f t="shared" si="32"/>
        <v>-0.0107159381688226</v>
      </c>
    </row>
    <row r="165" spans="2:19" ht="12.75">
      <c r="B165" s="3">
        <v>39800</v>
      </c>
      <c r="C165" s="2">
        <v>4330.66</v>
      </c>
      <c r="D165" s="2">
        <v>291.1</v>
      </c>
      <c r="E165" s="2">
        <v>39536</v>
      </c>
      <c r="F165" s="21">
        <f t="shared" si="22"/>
        <v>0.0014951157340075247</v>
      </c>
      <c r="G165" s="21">
        <f t="shared" si="23"/>
        <v>0.004130814823967878</v>
      </c>
      <c r="H165" s="21">
        <f t="shared" si="24"/>
        <v>-0.01034192627900959</v>
      </c>
      <c r="I165" s="21"/>
      <c r="J165" s="21"/>
      <c r="K165" s="21"/>
      <c r="L165" s="22">
        <f t="shared" si="25"/>
        <v>0.011837042013017114</v>
      </c>
      <c r="M165" s="22">
        <f t="shared" si="26"/>
        <v>0.014472741102977468</v>
      </c>
      <c r="N165" s="22">
        <f t="shared" si="27"/>
        <v>0.006264726171824202</v>
      </c>
      <c r="O165" s="22">
        <f t="shared" si="28"/>
        <v>0.004103259706424871</v>
      </c>
      <c r="P165" s="24">
        <f t="shared" si="29"/>
        <v>0.006221963607379978</v>
      </c>
      <c r="Q165" s="24">
        <f t="shared" si="30"/>
        <v>0.004023683166058067</v>
      </c>
      <c r="R165" s="22">
        <f t="shared" si="31"/>
        <v>0.0014157506546424452</v>
      </c>
      <c r="S165" s="22">
        <f t="shared" si="32"/>
        <v>0.004051449744602799</v>
      </c>
    </row>
    <row r="166" spans="2:19" ht="12.75">
      <c r="B166" s="3">
        <v>39801</v>
      </c>
      <c r="C166" s="2">
        <v>4286.93</v>
      </c>
      <c r="D166" s="2">
        <v>289</v>
      </c>
      <c r="E166" s="2">
        <v>39131</v>
      </c>
      <c r="F166" s="21">
        <f t="shared" si="22"/>
        <v>-0.010149096293433676</v>
      </c>
      <c r="G166" s="21">
        <f t="shared" si="23"/>
        <v>-0.007240162639145409</v>
      </c>
      <c r="H166" s="21">
        <f t="shared" si="24"/>
        <v>-0.010296657510968685</v>
      </c>
      <c r="I166" s="21"/>
      <c r="J166" s="21"/>
      <c r="K166" s="21"/>
      <c r="L166" s="22">
        <f t="shared" si="25"/>
        <v>0.00014756121753500828</v>
      </c>
      <c r="M166" s="22">
        <f t="shared" si="26"/>
        <v>0.0030564948718232758</v>
      </c>
      <c r="N166" s="22">
        <f t="shared" si="27"/>
        <v>-0.00540036343516359</v>
      </c>
      <c r="O166" s="22">
        <f t="shared" si="28"/>
        <v>-0.007267597142192554</v>
      </c>
      <c r="P166" s="24">
        <f t="shared" si="29"/>
        <v>-0.005443125999607813</v>
      </c>
      <c r="Q166" s="24">
        <f t="shared" si="30"/>
        <v>-0.007347173682559357</v>
      </c>
      <c r="R166" s="22">
        <f t="shared" si="31"/>
        <v>-0.010228461372798757</v>
      </c>
      <c r="S166" s="22">
        <f t="shared" si="32"/>
        <v>-0.007319527718510488</v>
      </c>
    </row>
    <row r="167" spans="2:19" ht="12.75">
      <c r="B167" s="3">
        <v>39804</v>
      </c>
      <c r="C167" s="2">
        <v>4249.16</v>
      </c>
      <c r="D167" s="2">
        <v>290.9</v>
      </c>
      <c r="E167" s="2">
        <v>37618</v>
      </c>
      <c r="F167" s="21">
        <f t="shared" si="22"/>
        <v>-0.008849542704978992</v>
      </c>
      <c r="G167" s="21">
        <f t="shared" si="23"/>
        <v>0.0065528773887237775</v>
      </c>
      <c r="H167" s="21">
        <f t="shared" si="24"/>
        <v>-0.03943233248667273</v>
      </c>
      <c r="I167" s="21"/>
      <c r="J167" s="21"/>
      <c r="K167" s="21"/>
      <c r="L167" s="22">
        <f t="shared" si="25"/>
        <v>0.030582789781693737</v>
      </c>
      <c r="M167" s="22">
        <f t="shared" si="26"/>
        <v>0.045985209875396504</v>
      </c>
      <c r="N167" s="22">
        <f t="shared" si="27"/>
        <v>0.009336321276436218</v>
      </c>
      <c r="O167" s="22">
        <f t="shared" si="28"/>
        <v>0.0064478135420716716</v>
      </c>
      <c r="P167" s="24">
        <f t="shared" si="29"/>
        <v>0.009293558711991995</v>
      </c>
      <c r="Q167" s="24">
        <f t="shared" si="30"/>
        <v>0.006368237001704869</v>
      </c>
      <c r="R167" s="22">
        <f t="shared" si="31"/>
        <v>-0.008928907784344072</v>
      </c>
      <c r="S167" s="22">
        <f t="shared" si="32"/>
        <v>0.006473512309358698</v>
      </c>
    </row>
    <row r="168" spans="2:19" ht="12.75">
      <c r="B168" s="3">
        <v>39805</v>
      </c>
      <c r="C168" s="2">
        <v>4255.98</v>
      </c>
      <c r="D168" s="2">
        <v>298</v>
      </c>
      <c r="E168" s="2">
        <v>36470</v>
      </c>
      <c r="F168" s="21">
        <f t="shared" si="22"/>
        <v>0.0016037364374335019</v>
      </c>
      <c r="G168" s="21">
        <f t="shared" si="23"/>
        <v>0.02411392100424861</v>
      </c>
      <c r="H168" s="21">
        <f t="shared" si="24"/>
        <v>-0.030992654428023916</v>
      </c>
      <c r="I168" s="21"/>
      <c r="J168" s="21"/>
      <c r="K168" s="21"/>
      <c r="L168" s="22">
        <f t="shared" si="25"/>
        <v>0.03259639086545742</v>
      </c>
      <c r="M168" s="22">
        <f t="shared" si="26"/>
        <v>0.05510657543227253</v>
      </c>
      <c r="N168" s="22">
        <f t="shared" si="27"/>
        <v>0.01589729104878049</v>
      </c>
      <c r="O168" s="22">
        <f t="shared" si="28"/>
        <v>0.024031343908580527</v>
      </c>
      <c r="P168" s="24">
        <f t="shared" si="29"/>
        <v>0.015854528484336265</v>
      </c>
      <c r="Q168" s="24">
        <f t="shared" si="30"/>
        <v>0.023951767368213722</v>
      </c>
      <c r="R168" s="22">
        <f t="shared" si="31"/>
        <v>0.0015243713580684226</v>
      </c>
      <c r="S168" s="22">
        <f t="shared" si="32"/>
        <v>0.02403455592488353</v>
      </c>
    </row>
    <row r="169" spans="2:19" ht="12.75">
      <c r="B169" s="3">
        <v>39806</v>
      </c>
      <c r="C169" s="2">
        <v>4216.59</v>
      </c>
      <c r="D169" s="2">
        <v>296.1</v>
      </c>
      <c r="E169" s="2">
        <v>36470</v>
      </c>
      <c r="F169" s="21">
        <f t="shared" si="22"/>
        <v>-0.009298308258234845</v>
      </c>
      <c r="G169" s="21">
        <f t="shared" si="23"/>
        <v>-0.0063962513978588</v>
      </c>
      <c r="H169" s="21">
        <f t="shared" si="24"/>
        <v>0</v>
      </c>
      <c r="I169" s="21"/>
      <c r="J169" s="21"/>
      <c r="K169" s="21"/>
      <c r="L169" s="22">
        <f t="shared" si="25"/>
        <v>-0.009298308258234845</v>
      </c>
      <c r="M169" s="22">
        <f t="shared" si="26"/>
        <v>-0.0063962513978588</v>
      </c>
      <c r="N169" s="22">
        <f t="shared" si="27"/>
        <v>-0.009298308258234845</v>
      </c>
      <c r="O169" s="22">
        <f t="shared" si="28"/>
        <v>-0.0063962513978588</v>
      </c>
      <c r="P169" s="24">
        <f t="shared" si="29"/>
        <v>-0.009341070822679069</v>
      </c>
      <c r="Q169" s="24">
        <f t="shared" si="30"/>
        <v>-0.006475827938225603</v>
      </c>
      <c r="R169" s="22">
        <f t="shared" si="31"/>
        <v>-0.009377673337599925</v>
      </c>
      <c r="S169" s="22">
        <f t="shared" si="32"/>
        <v>-0.006475616477223879</v>
      </c>
    </row>
    <row r="170" spans="2:19" ht="12.75">
      <c r="B170" s="3">
        <v>39807</v>
      </c>
      <c r="C170" s="2">
        <v>4216.59</v>
      </c>
      <c r="D170" s="2">
        <v>295.4</v>
      </c>
      <c r="E170" s="2">
        <v>36470</v>
      </c>
      <c r="F170" s="21">
        <f t="shared" si="22"/>
        <v>0</v>
      </c>
      <c r="G170" s="21">
        <f t="shared" si="23"/>
        <v>-0.0023668650102662793</v>
      </c>
      <c r="H170" s="21">
        <f t="shared" si="24"/>
        <v>0</v>
      </c>
      <c r="I170" s="21"/>
      <c r="J170" s="21"/>
      <c r="K170" s="21"/>
      <c r="L170" s="22">
        <f t="shared" si="25"/>
        <v>0</v>
      </c>
      <c r="M170" s="22">
        <f t="shared" si="26"/>
        <v>-0.0023668650102662793</v>
      </c>
      <c r="N170" s="22">
        <f t="shared" si="27"/>
        <v>0</v>
      </c>
      <c r="O170" s="22">
        <f t="shared" si="28"/>
        <v>-0.0023668650102662793</v>
      </c>
      <c r="P170" s="24">
        <f t="shared" si="29"/>
        <v>-4.2762564444224306E-05</v>
      </c>
      <c r="Q170" s="24">
        <f t="shared" si="30"/>
        <v>-0.0024464415506330827</v>
      </c>
      <c r="R170" s="22">
        <f t="shared" si="31"/>
        <v>-7.936507936507937E-05</v>
      </c>
      <c r="S170" s="22">
        <f t="shared" si="32"/>
        <v>-0.0024462300896313585</v>
      </c>
    </row>
    <row r="171" spans="2:19" ht="12.75">
      <c r="B171" s="3">
        <v>39808</v>
      </c>
      <c r="C171" s="2">
        <v>4216.59</v>
      </c>
      <c r="D171" s="2">
        <v>294.7</v>
      </c>
      <c r="E171" s="2">
        <v>36864</v>
      </c>
      <c r="F171" s="21">
        <f t="shared" si="22"/>
        <v>0</v>
      </c>
      <c r="G171" s="21">
        <f t="shared" si="23"/>
        <v>-0.0023724803536303565</v>
      </c>
      <c r="H171" s="21">
        <f t="shared" si="24"/>
        <v>0.01074546025283719</v>
      </c>
      <c r="I171" s="21"/>
      <c r="J171" s="21"/>
      <c r="K171" s="21"/>
      <c r="L171" s="22">
        <f t="shared" si="25"/>
        <v>-0.01074546025283719</v>
      </c>
      <c r="M171" s="22">
        <f t="shared" si="26"/>
        <v>-0.013117940606467548</v>
      </c>
      <c r="N171" s="22">
        <f t="shared" si="27"/>
        <v>-0.004955716952372696</v>
      </c>
      <c r="O171" s="22">
        <f t="shared" si="28"/>
        <v>-0.0023438500566883244</v>
      </c>
      <c r="P171" s="24">
        <f t="shared" si="29"/>
        <v>-0.00499847951681692</v>
      </c>
      <c r="Q171" s="24">
        <f t="shared" si="30"/>
        <v>-0.002423426597055128</v>
      </c>
      <c r="R171" s="22">
        <f t="shared" si="31"/>
        <v>-7.936507936507937E-05</v>
      </c>
      <c r="S171" s="22">
        <f t="shared" si="32"/>
        <v>-0.0024518454329954358</v>
      </c>
    </row>
    <row r="172" spans="2:19" ht="12.75">
      <c r="B172" s="3">
        <v>39811</v>
      </c>
      <c r="C172" s="2">
        <v>4319.35</v>
      </c>
      <c r="D172" s="2">
        <v>290</v>
      </c>
      <c r="E172" s="2">
        <v>37060</v>
      </c>
      <c r="F172" s="21">
        <f t="shared" si="22"/>
        <v>0.0240781834504224</v>
      </c>
      <c r="G172" s="21">
        <f t="shared" si="23"/>
        <v>-0.016076966763129235</v>
      </c>
      <c r="H172" s="21">
        <f t="shared" si="24"/>
        <v>0.00530275578378758</v>
      </c>
      <c r="I172" s="21"/>
      <c r="J172" s="21"/>
      <c r="K172" s="21"/>
      <c r="L172" s="22">
        <f t="shared" si="25"/>
        <v>0.01877542766663482</v>
      </c>
      <c r="M172" s="22">
        <f t="shared" si="26"/>
        <v>-0.021379722546916814</v>
      </c>
      <c r="N172" s="22">
        <f t="shared" si="27"/>
        <v>0.021632596559430936</v>
      </c>
      <c r="O172" s="22">
        <f t="shared" si="28"/>
        <v>-0.016062838054900025</v>
      </c>
      <c r="P172" s="24">
        <f t="shared" si="29"/>
        <v>0.02158983399498671</v>
      </c>
      <c r="Q172" s="24">
        <f t="shared" si="30"/>
        <v>-0.016142414595266826</v>
      </c>
      <c r="R172" s="22">
        <f t="shared" si="31"/>
        <v>0.023998818371057322</v>
      </c>
      <c r="S172" s="22">
        <f t="shared" si="32"/>
        <v>-0.016156331842494313</v>
      </c>
    </row>
    <row r="173" spans="2:19" ht="12.75">
      <c r="B173" s="3">
        <v>39812</v>
      </c>
      <c r="C173" s="2">
        <v>4392.68</v>
      </c>
      <c r="D173" s="2">
        <v>289</v>
      </c>
      <c r="E173" s="2">
        <v>37550</v>
      </c>
      <c r="F173" s="21">
        <f t="shared" si="22"/>
        <v>0.01683459120850993</v>
      </c>
      <c r="G173" s="21">
        <f t="shared" si="23"/>
        <v>-0.0034542348680875576</v>
      </c>
      <c r="H173" s="21">
        <f t="shared" si="24"/>
        <v>0.013135157352930008</v>
      </c>
      <c r="I173" s="21"/>
      <c r="J173" s="21"/>
      <c r="K173" s="21"/>
      <c r="L173" s="22">
        <f t="shared" si="25"/>
        <v>0.003699433855579923</v>
      </c>
      <c r="M173" s="22">
        <f t="shared" si="26"/>
        <v>-0.016589392221017567</v>
      </c>
      <c r="N173" s="22">
        <f t="shared" si="27"/>
        <v>0.010776765816730094</v>
      </c>
      <c r="O173" s="22">
        <f t="shared" si="28"/>
        <v>-0.0034192374415887338</v>
      </c>
      <c r="P173" s="24">
        <f t="shared" si="29"/>
        <v>0.010734003252285872</v>
      </c>
      <c r="Q173" s="24">
        <f t="shared" si="30"/>
        <v>-0.003498813981955537</v>
      </c>
      <c r="R173" s="22">
        <f t="shared" si="31"/>
        <v>0.016755226129144853</v>
      </c>
      <c r="S173" s="22">
        <f t="shared" si="32"/>
        <v>-0.003533599947452637</v>
      </c>
    </row>
    <row r="174" spans="2:19" ht="12.75">
      <c r="B174" s="3">
        <v>39813</v>
      </c>
      <c r="C174" s="2">
        <v>4434.17</v>
      </c>
      <c r="D174" s="2">
        <v>286.9</v>
      </c>
      <c r="E174" s="2">
        <v>37550</v>
      </c>
      <c r="F174" s="21">
        <f t="shared" si="22"/>
        <v>0.009400931377511324</v>
      </c>
      <c r="G174" s="21">
        <f t="shared" si="23"/>
        <v>-0.007292965125113167</v>
      </c>
      <c r="H174" s="21">
        <f t="shared" si="24"/>
        <v>0</v>
      </c>
      <c r="I174" s="21"/>
      <c r="J174" s="21"/>
      <c r="K174" s="21"/>
      <c r="L174" s="22">
        <f t="shared" si="25"/>
        <v>0.009400931377511324</v>
      </c>
      <c r="M174" s="22">
        <f t="shared" si="26"/>
        <v>-0.007292965125113167</v>
      </c>
      <c r="N174" s="22">
        <f t="shared" si="27"/>
        <v>0.009400931377511324</v>
      </c>
      <c r="O174" s="22">
        <f t="shared" si="28"/>
        <v>-0.007292965125113167</v>
      </c>
      <c r="P174" s="24">
        <f t="shared" si="29"/>
        <v>0.0093581688130671</v>
      </c>
      <c r="Q174" s="24">
        <f t="shared" si="30"/>
        <v>-0.00737254166547997</v>
      </c>
      <c r="R174" s="22">
        <f t="shared" si="31"/>
        <v>0.009321566298146244</v>
      </c>
      <c r="S174" s="22">
        <f t="shared" si="32"/>
        <v>-0.007372330204478247</v>
      </c>
    </row>
    <row r="175" spans="2:19" ht="12.75">
      <c r="B175" s="3">
        <v>39814</v>
      </c>
      <c r="C175" s="2">
        <v>4434.17</v>
      </c>
      <c r="D175" s="2">
        <v>284.2</v>
      </c>
      <c r="E175" s="2">
        <v>37550</v>
      </c>
      <c r="F175" s="21">
        <f t="shared" si="22"/>
        <v>0</v>
      </c>
      <c r="G175" s="21">
        <f t="shared" si="23"/>
        <v>-0.009455507324318843</v>
      </c>
      <c r="H175" s="21">
        <f t="shared" si="24"/>
        <v>0</v>
      </c>
      <c r="I175" s="21"/>
      <c r="J175" s="21"/>
      <c r="K175" s="21"/>
      <c r="L175" s="22">
        <f t="shared" si="25"/>
        <v>0</v>
      </c>
      <c r="M175" s="22">
        <f t="shared" si="26"/>
        <v>-0.009455507324318843</v>
      </c>
      <c r="N175" s="22">
        <f t="shared" si="27"/>
        <v>0</v>
      </c>
      <c r="O175" s="22">
        <f t="shared" si="28"/>
        <v>-0.009455507324318843</v>
      </c>
      <c r="P175" s="24">
        <f t="shared" si="29"/>
        <v>-4.2762564444224306E-05</v>
      </c>
      <c r="Q175" s="24">
        <f t="shared" si="30"/>
        <v>-0.009535083864685646</v>
      </c>
      <c r="R175" s="22">
        <f t="shared" si="31"/>
        <v>-7.936507936507937E-05</v>
      </c>
      <c r="S175" s="22">
        <f t="shared" si="32"/>
        <v>-0.009534872403683923</v>
      </c>
    </row>
    <row r="176" spans="2:19" ht="12.75">
      <c r="B176" s="3">
        <v>39815</v>
      </c>
      <c r="C176" s="2">
        <v>4561.79</v>
      </c>
      <c r="D176" s="2">
        <v>284.5</v>
      </c>
      <c r="E176" s="2">
        <v>40244</v>
      </c>
      <c r="F176" s="21">
        <f t="shared" si="22"/>
        <v>0.028374639802369456</v>
      </c>
      <c r="G176" s="21">
        <f t="shared" si="23"/>
        <v>0.001055037903385308</v>
      </c>
      <c r="H176" s="21">
        <f t="shared" si="24"/>
        <v>0.06928754621966059</v>
      </c>
      <c r="I176" s="21"/>
      <c r="J176" s="21"/>
      <c r="K176" s="21"/>
      <c r="L176" s="22">
        <f t="shared" si="25"/>
        <v>-0.04091290641729113</v>
      </c>
      <c r="M176" s="22">
        <f t="shared" si="26"/>
        <v>-0.06823250831627528</v>
      </c>
      <c r="N176" s="22">
        <f t="shared" si="27"/>
        <v>-0.0035802005962460165</v>
      </c>
      <c r="O176" s="22">
        <f t="shared" si="28"/>
        <v>0.0012396482389109443</v>
      </c>
      <c r="P176" s="24">
        <f t="shared" si="29"/>
        <v>-0.0036229631606902457</v>
      </c>
      <c r="Q176" s="24">
        <f t="shared" si="30"/>
        <v>0.0011600716985441409</v>
      </c>
      <c r="R176" s="22">
        <f t="shared" si="31"/>
        <v>0.028295274723004377</v>
      </c>
      <c r="S176" s="22">
        <f t="shared" si="32"/>
        <v>0.0009756728240202286</v>
      </c>
    </row>
    <row r="177" spans="2:19" ht="12.75">
      <c r="B177" s="3">
        <v>39818</v>
      </c>
      <c r="C177" s="2">
        <v>4579.64</v>
      </c>
      <c r="D177" s="2">
        <v>282.6</v>
      </c>
      <c r="E177" s="2">
        <v>41518</v>
      </c>
      <c r="F177" s="21">
        <f t="shared" si="22"/>
        <v>0.0039053020558989355</v>
      </c>
      <c r="G177" s="21">
        <f t="shared" si="23"/>
        <v>-0.006700783315958453</v>
      </c>
      <c r="H177" s="21">
        <f t="shared" si="24"/>
        <v>0.03116614371079851</v>
      </c>
      <c r="I177" s="21"/>
      <c r="J177" s="21"/>
      <c r="K177" s="21"/>
      <c r="L177" s="22">
        <f t="shared" si="25"/>
        <v>-0.027260841654899576</v>
      </c>
      <c r="M177" s="22">
        <f t="shared" si="26"/>
        <v>-0.037866927026756966</v>
      </c>
      <c r="N177" s="22">
        <f t="shared" si="27"/>
        <v>-0.01046826437062126</v>
      </c>
      <c r="O177" s="22">
        <f t="shared" si="28"/>
        <v>-0.00661774397394957</v>
      </c>
      <c r="P177" s="24">
        <f t="shared" si="29"/>
        <v>-0.010511026935065487</v>
      </c>
      <c r="Q177" s="24">
        <f t="shared" si="30"/>
        <v>-0.006697320514316373</v>
      </c>
      <c r="R177" s="22">
        <f t="shared" si="31"/>
        <v>0.003825936976533856</v>
      </c>
      <c r="S177" s="22">
        <f t="shared" si="32"/>
        <v>-0.006780148395323532</v>
      </c>
    </row>
    <row r="178" spans="2:19" ht="12.75">
      <c r="B178" s="3">
        <v>39819</v>
      </c>
      <c r="C178" s="2">
        <v>4638.92</v>
      </c>
      <c r="D178" s="2">
        <v>284.2</v>
      </c>
      <c r="E178" s="2">
        <v>42312</v>
      </c>
      <c r="F178" s="21">
        <f t="shared" si="22"/>
        <v>0.012861188108324009</v>
      </c>
      <c r="G178" s="21">
        <f t="shared" si="23"/>
        <v>0.005645745412573122</v>
      </c>
      <c r="H178" s="21">
        <f t="shared" si="24"/>
        <v>0.01894366562307597</v>
      </c>
      <c r="I178" s="21"/>
      <c r="J178" s="21"/>
      <c r="K178" s="21"/>
      <c r="L178" s="22">
        <f t="shared" si="25"/>
        <v>-0.006082477514751963</v>
      </c>
      <c r="M178" s="22">
        <f t="shared" si="26"/>
        <v>-0.013297920210502849</v>
      </c>
      <c r="N178" s="22">
        <f t="shared" si="27"/>
        <v>0.004124526982657485</v>
      </c>
      <c r="O178" s="22">
        <f t="shared" si="28"/>
        <v>0.0056962190785862675</v>
      </c>
      <c r="P178" s="24">
        <f t="shared" si="29"/>
        <v>0.004081764418213259</v>
      </c>
      <c r="Q178" s="24">
        <f t="shared" si="30"/>
        <v>0.0056166425382194645</v>
      </c>
      <c r="R178" s="22">
        <f t="shared" si="31"/>
        <v>0.012781823028958928</v>
      </c>
      <c r="S178" s="22">
        <f t="shared" si="32"/>
        <v>0.005566380333208043</v>
      </c>
    </row>
    <row r="179" spans="2:19" ht="12.75">
      <c r="B179" s="3">
        <v>39820</v>
      </c>
      <c r="C179" s="2">
        <v>4507.51</v>
      </c>
      <c r="D179" s="2">
        <v>288</v>
      </c>
      <c r="E179" s="2">
        <v>40820</v>
      </c>
      <c r="F179" s="21">
        <f t="shared" si="22"/>
        <v>-0.02873668590742689</v>
      </c>
      <c r="G179" s="21">
        <f t="shared" si="23"/>
        <v>0.013282264472945667</v>
      </c>
      <c r="H179" s="21">
        <f t="shared" si="24"/>
        <v>-0.03589857638198004</v>
      </c>
      <c r="I179" s="21"/>
      <c r="J179" s="21"/>
      <c r="K179" s="21"/>
      <c r="L179" s="22">
        <f t="shared" si="25"/>
        <v>0.007161890474553151</v>
      </c>
      <c r="M179" s="22">
        <f t="shared" si="26"/>
        <v>0.0491808408549257</v>
      </c>
      <c r="N179" s="22">
        <f t="shared" si="27"/>
        <v>-0.012180560868925008</v>
      </c>
      <c r="O179" s="22">
        <f t="shared" si="28"/>
        <v>0.013186615996525968</v>
      </c>
      <c r="P179" s="24">
        <f t="shared" si="29"/>
        <v>-0.01222332343336923</v>
      </c>
      <c r="Q179" s="24">
        <f t="shared" si="30"/>
        <v>0.013107039456159165</v>
      </c>
      <c r="R179" s="22">
        <f t="shared" si="31"/>
        <v>-0.028816050986791967</v>
      </c>
      <c r="S179" s="22">
        <f t="shared" si="32"/>
        <v>0.013202899393580587</v>
      </c>
    </row>
    <row r="180" spans="2:19" ht="12.75">
      <c r="B180" s="3">
        <v>39821</v>
      </c>
      <c r="C180" s="2">
        <v>4505.37</v>
      </c>
      <c r="D180" s="2">
        <v>287</v>
      </c>
      <c r="E180" s="2">
        <v>41990</v>
      </c>
      <c r="F180" s="21">
        <f t="shared" si="22"/>
        <v>-0.0004748759642235524</v>
      </c>
      <c r="G180" s="21">
        <f t="shared" si="23"/>
        <v>-0.0034782643763248086</v>
      </c>
      <c r="H180" s="21">
        <f t="shared" si="24"/>
        <v>0.028259337314403277</v>
      </c>
      <c r="I180" s="21"/>
      <c r="J180" s="21"/>
      <c r="K180" s="21"/>
      <c r="L180" s="22">
        <f t="shared" si="25"/>
        <v>-0.028734213278626828</v>
      </c>
      <c r="M180" s="22">
        <f t="shared" si="26"/>
        <v>-0.03173760169072808</v>
      </c>
      <c r="N180" s="22">
        <f t="shared" si="27"/>
        <v>-0.013507847442092972</v>
      </c>
      <c r="O180" s="22">
        <f t="shared" si="28"/>
        <v>-0.0034029699543401577</v>
      </c>
      <c r="P180" s="24">
        <f t="shared" si="29"/>
        <v>-0.013550610006537197</v>
      </c>
      <c r="Q180" s="24">
        <f t="shared" si="30"/>
        <v>-0.003482546494706961</v>
      </c>
      <c r="R180" s="22">
        <f t="shared" si="31"/>
        <v>-0.0005542410435886317</v>
      </c>
      <c r="S180" s="22">
        <f t="shared" si="32"/>
        <v>-0.003557629455689888</v>
      </c>
    </row>
    <row r="181" spans="2:19" ht="12.75">
      <c r="B181" s="3">
        <v>39822</v>
      </c>
      <c r="C181" s="2">
        <v>4448.54</v>
      </c>
      <c r="D181" s="2">
        <v>282.8</v>
      </c>
      <c r="E181" s="2">
        <v>41582</v>
      </c>
      <c r="F181" s="21">
        <f t="shared" si="22"/>
        <v>-0.012694066196085745</v>
      </c>
      <c r="G181" s="21">
        <f t="shared" si="23"/>
        <v>-0.014742281737203431</v>
      </c>
      <c r="H181" s="21">
        <f t="shared" si="24"/>
        <v>-0.009764113374905263</v>
      </c>
      <c r="I181" s="21"/>
      <c r="J181" s="21"/>
      <c r="K181" s="21"/>
      <c r="L181" s="22">
        <f t="shared" si="25"/>
        <v>-0.0029299528211804825</v>
      </c>
      <c r="M181" s="22">
        <f t="shared" si="26"/>
        <v>-0.004978168362298169</v>
      </c>
      <c r="N181" s="22">
        <f t="shared" si="27"/>
        <v>-0.008190938266862728</v>
      </c>
      <c r="O181" s="22">
        <f t="shared" si="28"/>
        <v>-0.014768297325063002</v>
      </c>
      <c r="P181" s="24">
        <f t="shared" si="29"/>
        <v>-0.00823370083130695</v>
      </c>
      <c r="Q181" s="24">
        <f t="shared" si="30"/>
        <v>-0.014847873865429805</v>
      </c>
      <c r="R181" s="22">
        <f t="shared" si="31"/>
        <v>-0.012773431275450825</v>
      </c>
      <c r="S181" s="22">
        <f t="shared" si="32"/>
        <v>-0.014821646816568512</v>
      </c>
    </row>
    <row r="182" spans="2:19" ht="12.75">
      <c r="B182" s="3">
        <v>39825</v>
      </c>
      <c r="C182" s="2">
        <v>4426.19</v>
      </c>
      <c r="D182" s="2">
        <v>279.7</v>
      </c>
      <c r="E182" s="2">
        <v>39403</v>
      </c>
      <c r="F182" s="21">
        <f t="shared" si="22"/>
        <v>-0.005036783597944919</v>
      </c>
      <c r="G182" s="21">
        <f t="shared" si="23"/>
        <v>-0.011022333814503724</v>
      </c>
      <c r="H182" s="21">
        <f t="shared" si="24"/>
        <v>-0.053825425783993804</v>
      </c>
      <c r="I182" s="21"/>
      <c r="J182" s="21"/>
      <c r="K182" s="21"/>
      <c r="L182" s="22">
        <f t="shared" si="25"/>
        <v>0.048788642186048885</v>
      </c>
      <c r="M182" s="22">
        <f t="shared" si="26"/>
        <v>0.04280309196949008</v>
      </c>
      <c r="N182" s="22">
        <f t="shared" si="27"/>
        <v>0.019787055376843207</v>
      </c>
      <c r="O182" s="22">
        <f t="shared" si="28"/>
        <v>-0.011165746743030463</v>
      </c>
      <c r="P182" s="24">
        <f t="shared" si="29"/>
        <v>0.019744292812398985</v>
      </c>
      <c r="Q182" s="24">
        <f t="shared" si="30"/>
        <v>-0.011245323283397266</v>
      </c>
      <c r="R182" s="22">
        <f t="shared" si="31"/>
        <v>-0.005116148677309998</v>
      </c>
      <c r="S182" s="22">
        <f t="shared" si="32"/>
        <v>-0.011101698893868804</v>
      </c>
    </row>
    <row r="183" spans="2:19" ht="12.75">
      <c r="B183" s="3">
        <v>39826</v>
      </c>
      <c r="C183" s="2">
        <v>4399.15</v>
      </c>
      <c r="D183" s="2">
        <v>277.7</v>
      </c>
      <c r="E183" s="2">
        <v>39544</v>
      </c>
      <c r="F183" s="21">
        <f t="shared" si="22"/>
        <v>-0.006127828415278572</v>
      </c>
      <c r="G183" s="21">
        <f t="shared" si="23"/>
        <v>-0.007176205895160226</v>
      </c>
      <c r="H183" s="21">
        <f t="shared" si="24"/>
        <v>0.0035720204674554255</v>
      </c>
      <c r="I183" s="21"/>
      <c r="J183" s="21"/>
      <c r="K183" s="21"/>
      <c r="L183" s="22">
        <f t="shared" si="25"/>
        <v>-0.009699848882733998</v>
      </c>
      <c r="M183" s="22">
        <f t="shared" si="26"/>
        <v>-0.010748226362615652</v>
      </c>
      <c r="N183" s="22">
        <f t="shared" si="27"/>
        <v>-0.007775214564244797</v>
      </c>
      <c r="O183" s="22">
        <f t="shared" si="28"/>
        <v>-0.0071666885730297695</v>
      </c>
      <c r="P183" s="24">
        <f t="shared" si="29"/>
        <v>-0.007817977128689022</v>
      </c>
      <c r="Q183" s="24">
        <f t="shared" si="30"/>
        <v>-0.007246265113396573</v>
      </c>
      <c r="R183" s="22">
        <f t="shared" si="31"/>
        <v>-0.006207193494643651</v>
      </c>
      <c r="S183" s="22">
        <f t="shared" si="32"/>
        <v>-0.007255570974525305</v>
      </c>
    </row>
    <row r="184" spans="2:19" ht="12.75">
      <c r="B184" s="3">
        <v>39827</v>
      </c>
      <c r="C184" s="2">
        <v>4180.64</v>
      </c>
      <c r="D184" s="2">
        <v>272.1</v>
      </c>
      <c r="E184" s="2">
        <v>37981</v>
      </c>
      <c r="F184" s="21">
        <f t="shared" si="22"/>
        <v>-0.050946995579657844</v>
      </c>
      <c r="G184" s="21">
        <f t="shared" si="23"/>
        <v>-0.020371748523553074</v>
      </c>
      <c r="H184" s="21">
        <f t="shared" si="24"/>
        <v>-0.040327941319954715</v>
      </c>
      <c r="I184" s="21"/>
      <c r="J184" s="21"/>
      <c r="K184" s="21"/>
      <c r="L184" s="22">
        <f t="shared" si="25"/>
        <v>-0.01061905425970313</v>
      </c>
      <c r="M184" s="22">
        <f t="shared" si="26"/>
        <v>0.01995619279640164</v>
      </c>
      <c r="N184" s="22">
        <f t="shared" si="27"/>
        <v>-0.03234808424863112</v>
      </c>
      <c r="O184" s="22">
        <f t="shared" si="28"/>
        <v>-0.020479198638102266</v>
      </c>
      <c r="P184" s="24">
        <f t="shared" si="29"/>
        <v>-0.032390846813075344</v>
      </c>
      <c r="Q184" s="24">
        <f t="shared" si="30"/>
        <v>-0.02055877517846907</v>
      </c>
      <c r="R184" s="22">
        <f t="shared" si="31"/>
        <v>-0.051026360659022926</v>
      </c>
      <c r="S184" s="22">
        <f t="shared" si="32"/>
        <v>-0.020451113602918153</v>
      </c>
    </row>
    <row r="185" spans="2:19" ht="12.75">
      <c r="B185" s="3">
        <v>39828</v>
      </c>
      <c r="C185" s="2">
        <v>4121.11</v>
      </c>
      <c r="D185" s="2">
        <v>271.9</v>
      </c>
      <c r="E185" s="2">
        <v>39151</v>
      </c>
      <c r="F185" s="21">
        <f t="shared" si="22"/>
        <v>-0.014341800313572583</v>
      </c>
      <c r="G185" s="21">
        <f t="shared" si="23"/>
        <v>-0.0007352941507757214</v>
      </c>
      <c r="H185" s="21">
        <f t="shared" si="24"/>
        <v>0.030339930210060765</v>
      </c>
      <c r="I185" s="21"/>
      <c r="J185" s="21"/>
      <c r="K185" s="21"/>
      <c r="L185" s="22">
        <f t="shared" si="25"/>
        <v>-0.04468173052363335</v>
      </c>
      <c r="M185" s="22">
        <f t="shared" si="26"/>
        <v>-0.031075224360836488</v>
      </c>
      <c r="N185" s="22">
        <f t="shared" si="27"/>
        <v>-0.028334323941036858</v>
      </c>
      <c r="O185" s="22">
        <f t="shared" si="28"/>
        <v>-0.0006544561791415869</v>
      </c>
      <c r="P185" s="24">
        <f t="shared" si="29"/>
        <v>-0.028377086505481083</v>
      </c>
      <c r="Q185" s="24">
        <f t="shared" si="30"/>
        <v>-0.0007340327195083903</v>
      </c>
      <c r="R185" s="22">
        <f t="shared" si="31"/>
        <v>-0.014421165392937663</v>
      </c>
      <c r="S185" s="22">
        <f t="shared" si="32"/>
        <v>-0.0008146592301408008</v>
      </c>
    </row>
    <row r="186" spans="2:19" ht="12.75">
      <c r="B186" s="3">
        <v>39829</v>
      </c>
      <c r="C186" s="2">
        <v>4147.06</v>
      </c>
      <c r="D186" s="2">
        <v>275.7</v>
      </c>
      <c r="E186" s="2">
        <v>39341</v>
      </c>
      <c r="F186" s="21">
        <f t="shared" si="22"/>
        <v>0.006277104899117802</v>
      </c>
      <c r="G186" s="21">
        <f t="shared" si="23"/>
        <v>0.013878966391326176</v>
      </c>
      <c r="H186" s="21">
        <f t="shared" si="24"/>
        <v>0.004841267163517916</v>
      </c>
      <c r="I186" s="21"/>
      <c r="J186" s="21"/>
      <c r="K186" s="21"/>
      <c r="L186" s="22">
        <f t="shared" si="25"/>
        <v>0.0014358377355998863</v>
      </c>
      <c r="M186" s="22">
        <f t="shared" si="26"/>
        <v>0.00903769922780826</v>
      </c>
      <c r="N186" s="22">
        <f t="shared" si="27"/>
        <v>0.004044352723902574</v>
      </c>
      <c r="O186" s="22">
        <f t="shared" si="28"/>
        <v>0.013891865505296714</v>
      </c>
      <c r="P186" s="24">
        <f t="shared" si="29"/>
        <v>0.00400159015945835</v>
      </c>
      <c r="Q186" s="24">
        <f t="shared" si="30"/>
        <v>0.01381228896492991</v>
      </c>
      <c r="R186" s="22">
        <f t="shared" si="31"/>
        <v>0.006197739819752723</v>
      </c>
      <c r="S186" s="22">
        <f t="shared" si="32"/>
        <v>0.013799601311961096</v>
      </c>
    </row>
    <row r="187" spans="2:19" ht="12.75">
      <c r="B187" s="3">
        <v>39832</v>
      </c>
      <c r="C187" s="2">
        <v>4108.47</v>
      </c>
      <c r="D187" s="2">
        <v>277.9</v>
      </c>
      <c r="E187" s="2">
        <v>38828</v>
      </c>
      <c r="F187" s="21">
        <f t="shared" si="22"/>
        <v>-0.009348953022476462</v>
      </c>
      <c r="G187" s="21">
        <f t="shared" si="23"/>
        <v>0.007948018718706868</v>
      </c>
      <c r="H187" s="21">
        <f t="shared" si="24"/>
        <v>-0.01312559620830237</v>
      </c>
      <c r="I187" s="21"/>
      <c r="J187" s="21"/>
      <c r="K187" s="21"/>
      <c r="L187" s="22">
        <f t="shared" si="25"/>
        <v>0.003776643185825908</v>
      </c>
      <c r="M187" s="22">
        <f t="shared" si="26"/>
        <v>0.021073614927009238</v>
      </c>
      <c r="N187" s="22">
        <f t="shared" si="27"/>
        <v>-0.0032955371511266844</v>
      </c>
      <c r="O187" s="22">
        <f t="shared" si="28"/>
        <v>0.007913046767004224</v>
      </c>
      <c r="P187" s="24">
        <f t="shared" si="29"/>
        <v>-0.0033382997155709084</v>
      </c>
      <c r="Q187" s="24">
        <f t="shared" si="30"/>
        <v>0.00783347022663742</v>
      </c>
      <c r="R187" s="22">
        <f t="shared" si="31"/>
        <v>-0.009428318101841542</v>
      </c>
      <c r="S187" s="22">
        <f t="shared" si="32"/>
        <v>0.007868653639341788</v>
      </c>
    </row>
    <row r="188" spans="2:19" ht="12.75">
      <c r="B188" s="3">
        <v>39833</v>
      </c>
      <c r="C188" s="2">
        <v>4091.4</v>
      </c>
      <c r="D188" s="2">
        <v>276.3</v>
      </c>
      <c r="E188" s="2">
        <v>37272</v>
      </c>
      <c r="F188" s="21">
        <f t="shared" si="22"/>
        <v>-0.0041634866549082866</v>
      </c>
      <c r="G188" s="21">
        <f t="shared" si="23"/>
        <v>-0.005774104819087012</v>
      </c>
      <c r="H188" s="21">
        <f t="shared" si="24"/>
        <v>-0.04089926133548421</v>
      </c>
      <c r="I188" s="21"/>
      <c r="J188" s="21"/>
      <c r="K188" s="21"/>
      <c r="L188" s="22">
        <f t="shared" si="25"/>
        <v>0.03673577468057592</v>
      </c>
      <c r="M188" s="22">
        <f t="shared" si="26"/>
        <v>0.035125156516397193</v>
      </c>
      <c r="N188" s="22">
        <f t="shared" si="27"/>
        <v>0.014698912718470255</v>
      </c>
      <c r="O188" s="22">
        <f t="shared" si="28"/>
        <v>-0.005883077163611344</v>
      </c>
      <c r="P188" s="24">
        <f t="shared" si="29"/>
        <v>0.014656150154026033</v>
      </c>
      <c r="Q188" s="24">
        <f t="shared" si="30"/>
        <v>-0.0059626537039781475</v>
      </c>
      <c r="R188" s="22">
        <f t="shared" si="31"/>
        <v>-0.004242851734273366</v>
      </c>
      <c r="S188" s="22">
        <f t="shared" si="32"/>
        <v>-0.005853469898452091</v>
      </c>
    </row>
    <row r="189" spans="2:19" ht="12.75">
      <c r="B189" s="3">
        <v>39834</v>
      </c>
      <c r="C189" s="2">
        <v>4059.88</v>
      </c>
      <c r="D189" s="2">
        <v>274.8</v>
      </c>
      <c r="E189" s="2">
        <v>38542</v>
      </c>
      <c r="F189" s="21">
        <f t="shared" si="22"/>
        <v>-0.007733793245936625</v>
      </c>
      <c r="G189" s="21">
        <f t="shared" si="23"/>
        <v>-0.005443671581176581</v>
      </c>
      <c r="H189" s="21">
        <f t="shared" si="24"/>
        <v>0.033506181261233205</v>
      </c>
      <c r="I189" s="21"/>
      <c r="J189" s="21"/>
      <c r="K189" s="21"/>
      <c r="L189" s="22">
        <f t="shared" si="25"/>
        <v>-0.04123997450716983</v>
      </c>
      <c r="M189" s="22">
        <f t="shared" si="26"/>
        <v>-0.03894985284240979</v>
      </c>
      <c r="N189" s="22">
        <f t="shared" si="27"/>
        <v>-0.023186565540331674</v>
      </c>
      <c r="O189" s="22">
        <f t="shared" si="28"/>
        <v>-0.005354397422943165</v>
      </c>
      <c r="P189" s="24">
        <f t="shared" si="29"/>
        <v>-0.023229328104775897</v>
      </c>
      <c r="Q189" s="24">
        <f t="shared" si="30"/>
        <v>-0.005433973963309969</v>
      </c>
      <c r="R189" s="22">
        <f t="shared" si="31"/>
        <v>-0.007813158325301705</v>
      </c>
      <c r="S189" s="22">
        <f t="shared" si="32"/>
        <v>-0.00552303666054166</v>
      </c>
    </row>
    <row r="190" spans="2:19" ht="12.75">
      <c r="B190" s="3">
        <v>39835</v>
      </c>
      <c r="C190" s="2">
        <v>4052.23</v>
      </c>
      <c r="D190" s="2">
        <v>274</v>
      </c>
      <c r="E190" s="2">
        <v>37894</v>
      </c>
      <c r="F190" s="21">
        <f t="shared" si="22"/>
        <v>-0.0018860696582646027</v>
      </c>
      <c r="G190" s="21">
        <f t="shared" si="23"/>
        <v>-0.002915453960124131</v>
      </c>
      <c r="H190" s="21">
        <f t="shared" si="24"/>
        <v>-0.016955767565558437</v>
      </c>
      <c r="I190" s="21"/>
      <c r="J190" s="21"/>
      <c r="K190" s="21"/>
      <c r="L190" s="22">
        <f t="shared" si="25"/>
        <v>0.015069697907293834</v>
      </c>
      <c r="M190" s="22">
        <f t="shared" si="26"/>
        <v>0.014040313605434306</v>
      </c>
      <c r="N190" s="22">
        <f t="shared" si="27"/>
        <v>0.005933789406677974</v>
      </c>
      <c r="O190" s="22">
        <f t="shared" si="28"/>
        <v>-0.002960631053413722</v>
      </c>
      <c r="P190" s="24">
        <f t="shared" si="29"/>
        <v>0.00589102684223375</v>
      </c>
      <c r="Q190" s="24">
        <f t="shared" si="30"/>
        <v>-0.0030402075937805252</v>
      </c>
      <c r="R190" s="22">
        <f t="shared" si="31"/>
        <v>-0.001965434737629682</v>
      </c>
      <c r="S190" s="22">
        <f t="shared" si="32"/>
        <v>-0.00299481903948921</v>
      </c>
    </row>
    <row r="191" spans="2:19" ht="12.75">
      <c r="B191" s="3">
        <v>39836</v>
      </c>
      <c r="C191" s="2">
        <v>4052.47</v>
      </c>
      <c r="D191" s="2">
        <v>272.6</v>
      </c>
      <c r="E191" s="2">
        <v>38132</v>
      </c>
      <c r="F191" s="21">
        <f t="shared" si="22"/>
        <v>5.9224894214360843E-05</v>
      </c>
      <c r="G191" s="21">
        <f t="shared" si="23"/>
        <v>-0.0051225871256378565</v>
      </c>
      <c r="H191" s="21">
        <f t="shared" si="24"/>
        <v>0.006261036421161368</v>
      </c>
      <c r="I191" s="21"/>
      <c r="J191" s="21"/>
      <c r="K191" s="21"/>
      <c r="L191" s="22">
        <f t="shared" si="25"/>
        <v>-0.0062018115269470075</v>
      </c>
      <c r="M191" s="22">
        <f t="shared" si="26"/>
        <v>-0.011383623546799225</v>
      </c>
      <c r="N191" s="22">
        <f t="shared" si="27"/>
        <v>-0.002828313061507896</v>
      </c>
      <c r="O191" s="22">
        <f t="shared" si="28"/>
        <v>-0.005105905166216397</v>
      </c>
      <c r="P191" s="24">
        <f t="shared" si="29"/>
        <v>-0.0028710756259521207</v>
      </c>
      <c r="Q191" s="24">
        <f t="shared" si="30"/>
        <v>-0.005185481706583201</v>
      </c>
      <c r="R191" s="22">
        <f t="shared" si="31"/>
        <v>-2.014018515071852E-05</v>
      </c>
      <c r="S191" s="22">
        <f t="shared" si="32"/>
        <v>-0.005201952205002936</v>
      </c>
    </row>
    <row r="192" spans="2:19" ht="12.75">
      <c r="B192" s="3">
        <v>39839</v>
      </c>
      <c r="C192" s="2">
        <v>4209.01</v>
      </c>
      <c r="D192" s="2">
        <v>271.2</v>
      </c>
      <c r="E192" s="2">
        <v>38509</v>
      </c>
      <c r="F192" s="21">
        <f t="shared" si="22"/>
        <v>0.03790089388432245</v>
      </c>
      <c r="G192" s="21">
        <f t="shared" si="23"/>
        <v>-0.005148963196191893</v>
      </c>
      <c r="H192" s="21">
        <f t="shared" si="24"/>
        <v>0.009838155577104421</v>
      </c>
      <c r="I192" s="21"/>
      <c r="J192" s="21"/>
      <c r="K192" s="21"/>
      <c r="L192" s="22">
        <f t="shared" si="25"/>
        <v>0.028062738307218026</v>
      </c>
      <c r="M192" s="22">
        <f t="shared" si="26"/>
        <v>-0.014987118773296313</v>
      </c>
      <c r="N192" s="22">
        <f t="shared" si="27"/>
        <v>0.03336361830688375</v>
      </c>
      <c r="O192" s="22">
        <f t="shared" si="28"/>
        <v>-0.005122750329650412</v>
      </c>
      <c r="P192" s="24">
        <f t="shared" si="29"/>
        <v>0.03332085574243953</v>
      </c>
      <c r="Q192" s="24">
        <f t="shared" si="30"/>
        <v>-0.0052023268700172156</v>
      </c>
      <c r="R192" s="22">
        <f t="shared" si="31"/>
        <v>0.037821528804957365</v>
      </c>
      <c r="S192" s="22">
        <f t="shared" si="32"/>
        <v>-0.005228328275556972</v>
      </c>
    </row>
    <row r="193" spans="2:19" ht="12.75">
      <c r="B193" s="3">
        <v>39840</v>
      </c>
      <c r="C193" s="2">
        <v>4194.41</v>
      </c>
      <c r="D193" s="2">
        <v>270.3</v>
      </c>
      <c r="E193" s="2">
        <v>38698</v>
      </c>
      <c r="F193" s="21">
        <f t="shared" si="22"/>
        <v>-0.003474779242294528</v>
      </c>
      <c r="G193" s="21">
        <f t="shared" si="23"/>
        <v>-0.0033241027838384484</v>
      </c>
      <c r="H193" s="21">
        <f t="shared" si="24"/>
        <v>0.004895938905300722</v>
      </c>
      <c r="I193" s="21"/>
      <c r="J193" s="21"/>
      <c r="K193" s="21"/>
      <c r="L193" s="22">
        <f t="shared" si="25"/>
        <v>-0.008370718147595251</v>
      </c>
      <c r="M193" s="22">
        <f t="shared" si="26"/>
        <v>-0.00822004168913917</v>
      </c>
      <c r="N193" s="22">
        <f t="shared" si="27"/>
        <v>-0.005732745570388621</v>
      </c>
      <c r="O193" s="22">
        <f t="shared" si="28"/>
        <v>-0.0033110580020077403</v>
      </c>
      <c r="P193" s="24">
        <f t="shared" si="29"/>
        <v>-0.005775508134832845</v>
      </c>
      <c r="Q193" s="24">
        <f t="shared" si="30"/>
        <v>-0.0033906345423745437</v>
      </c>
      <c r="R193" s="22">
        <f t="shared" si="31"/>
        <v>-0.0035541443216596073</v>
      </c>
      <c r="S193" s="22">
        <f t="shared" si="32"/>
        <v>-0.0034034678632035276</v>
      </c>
    </row>
    <row r="194" spans="2:19" ht="12.75">
      <c r="B194" s="3">
        <v>39841</v>
      </c>
      <c r="C194" s="2">
        <v>4295.2</v>
      </c>
      <c r="D194" s="2">
        <v>272.6</v>
      </c>
      <c r="E194" s="2">
        <v>40227</v>
      </c>
      <c r="F194" s="21">
        <f t="shared" si="22"/>
        <v>0.023745433721656134</v>
      </c>
      <c r="G194" s="21">
        <f t="shared" si="23"/>
        <v>0.008473065980030342</v>
      </c>
      <c r="H194" s="21">
        <f t="shared" si="24"/>
        <v>0.03875049285187764</v>
      </c>
      <c r="I194" s="21"/>
      <c r="J194" s="21"/>
      <c r="K194" s="21"/>
      <c r="L194" s="22">
        <f t="shared" si="25"/>
        <v>-0.015005059130221508</v>
      </c>
      <c r="M194" s="22">
        <f t="shared" si="26"/>
        <v>-0.0302774268718473</v>
      </c>
      <c r="N194" s="22">
        <f t="shared" si="27"/>
        <v>0.005874028512359266</v>
      </c>
      <c r="O194" s="22">
        <f t="shared" si="28"/>
        <v>0.008576313127280867</v>
      </c>
      <c r="P194" s="24">
        <f t="shared" si="29"/>
        <v>0.005831265947915044</v>
      </c>
      <c r="Q194" s="24">
        <f t="shared" si="30"/>
        <v>0.008496736586914064</v>
      </c>
      <c r="R194" s="22">
        <f t="shared" si="31"/>
        <v>0.023666068642291056</v>
      </c>
      <c r="S194" s="22">
        <f t="shared" si="32"/>
        <v>0.008393700900665262</v>
      </c>
    </row>
    <row r="195" spans="2:19" ht="12.75">
      <c r="B195" s="3">
        <v>39842</v>
      </c>
      <c r="C195" s="2">
        <v>4190.11</v>
      </c>
      <c r="D195" s="2">
        <v>264.5</v>
      </c>
      <c r="E195" s="2">
        <v>39638</v>
      </c>
      <c r="F195" s="21">
        <f t="shared" si="22"/>
        <v>-0.024771133553486334</v>
      </c>
      <c r="G195" s="21">
        <f t="shared" si="23"/>
        <v>-0.030164267964078284</v>
      </c>
      <c r="H195" s="21">
        <f t="shared" si="24"/>
        <v>-0.014750157863458756</v>
      </c>
      <c r="I195" s="21"/>
      <c r="J195" s="21"/>
      <c r="K195" s="21"/>
      <c r="L195" s="22">
        <f t="shared" si="25"/>
        <v>-0.010020975690027578</v>
      </c>
      <c r="M195" s="22">
        <f t="shared" si="26"/>
        <v>-0.015414110100619528</v>
      </c>
      <c r="N195" s="22">
        <f t="shared" si="27"/>
        <v>-0.017968483350130404</v>
      </c>
      <c r="O195" s="22">
        <f t="shared" si="28"/>
        <v>-0.030203568411861448</v>
      </c>
      <c r="P195" s="24">
        <f t="shared" si="29"/>
        <v>-0.018011245914574626</v>
      </c>
      <c r="Q195" s="24">
        <f t="shared" si="30"/>
        <v>-0.03028314495222825</v>
      </c>
      <c r="R195" s="22">
        <f t="shared" si="31"/>
        <v>-0.024850498632851412</v>
      </c>
      <c r="S195" s="22">
        <f t="shared" si="32"/>
        <v>-0.030243633043443362</v>
      </c>
    </row>
    <row r="196" spans="2:19" ht="12.75">
      <c r="B196" s="3">
        <v>39843</v>
      </c>
      <c r="C196" s="2">
        <v>4149.64</v>
      </c>
      <c r="D196" s="2">
        <v>266.5</v>
      </c>
      <c r="E196" s="2">
        <v>39300</v>
      </c>
      <c r="F196" s="21">
        <f t="shared" si="22"/>
        <v>-0.009705403080818683</v>
      </c>
      <c r="G196" s="21">
        <f t="shared" si="23"/>
        <v>0.00753299230754523</v>
      </c>
      <c r="H196" s="21">
        <f t="shared" si="24"/>
        <v>-0.008563735226940416</v>
      </c>
      <c r="I196" s="21"/>
      <c r="J196" s="21"/>
      <c r="K196" s="21"/>
      <c r="L196" s="22">
        <f t="shared" si="25"/>
        <v>-0.0011416678538782674</v>
      </c>
      <c r="M196" s="22">
        <f t="shared" si="26"/>
        <v>0.016096727534485645</v>
      </c>
      <c r="N196" s="22">
        <f t="shared" si="27"/>
        <v>-0.0057558795758972155</v>
      </c>
      <c r="O196" s="22">
        <f t="shared" si="28"/>
        <v>0.007510175017572424</v>
      </c>
      <c r="P196" s="24">
        <f t="shared" si="29"/>
        <v>-0.0057986421403414395</v>
      </c>
      <c r="Q196" s="24">
        <f t="shared" si="30"/>
        <v>0.0074305984772056214</v>
      </c>
      <c r="R196" s="22">
        <f t="shared" si="31"/>
        <v>-0.009784768160183763</v>
      </c>
      <c r="S196" s="22">
        <f t="shared" si="32"/>
        <v>0.007453627228180151</v>
      </c>
    </row>
    <row r="197" spans="2:19" ht="12.75">
      <c r="B197" s="3">
        <v>39846</v>
      </c>
      <c r="C197" s="2">
        <v>4077.78</v>
      </c>
      <c r="D197" s="2">
        <v>263.9</v>
      </c>
      <c r="E197" s="2">
        <v>38666</v>
      </c>
      <c r="F197" s="21">
        <f t="shared" si="22"/>
        <v>-0.01746886080863281</v>
      </c>
      <c r="G197" s="21">
        <f t="shared" si="23"/>
        <v>-0.009804000096620967</v>
      </c>
      <c r="H197" s="21">
        <f t="shared" si="24"/>
        <v>-0.01626385796490526</v>
      </c>
      <c r="I197" s="21"/>
      <c r="J197" s="21"/>
      <c r="K197" s="21"/>
      <c r="L197" s="22">
        <f t="shared" si="25"/>
        <v>-0.0012050028437275498</v>
      </c>
      <c r="M197" s="22">
        <f t="shared" si="26"/>
        <v>0.006459857868284293</v>
      </c>
      <c r="N197" s="22">
        <f t="shared" si="27"/>
        <v>-0.009968104700360796</v>
      </c>
      <c r="O197" s="22">
        <f t="shared" si="28"/>
        <v>-0.009847333660005125</v>
      </c>
      <c r="P197" s="24">
        <f t="shared" si="29"/>
        <v>-0.010010867264805021</v>
      </c>
      <c r="Q197" s="24">
        <f t="shared" si="30"/>
        <v>-0.009926910200371928</v>
      </c>
      <c r="R197" s="22">
        <f t="shared" si="31"/>
        <v>-0.017548225887997888</v>
      </c>
      <c r="S197" s="22">
        <f t="shared" si="32"/>
        <v>-0.009883365175986047</v>
      </c>
    </row>
    <row r="198" spans="2:19" ht="12.75">
      <c r="B198" s="3">
        <v>39847</v>
      </c>
      <c r="C198" s="2">
        <v>4164.46</v>
      </c>
      <c r="D198" s="2">
        <v>265.5</v>
      </c>
      <c r="E198" s="2">
        <v>39746</v>
      </c>
      <c r="F198" s="21">
        <f t="shared" si="22"/>
        <v>0.021033892669247854</v>
      </c>
      <c r="G198" s="21">
        <f t="shared" si="23"/>
        <v>0.006044597172715217</v>
      </c>
      <c r="H198" s="21">
        <f t="shared" si="24"/>
        <v>0.027548546195782415</v>
      </c>
      <c r="I198" s="21"/>
      <c r="J198" s="21"/>
      <c r="K198" s="21"/>
      <c r="L198" s="22">
        <f t="shared" si="25"/>
        <v>-0.006514653526534561</v>
      </c>
      <c r="M198" s="22">
        <f t="shared" si="26"/>
        <v>-0.0215039490230672</v>
      </c>
      <c r="N198" s="22">
        <f t="shared" si="27"/>
        <v>0.008328732147192569</v>
      </c>
      <c r="O198" s="22">
        <f t="shared" si="28"/>
        <v>0.006117997756715171</v>
      </c>
      <c r="P198" s="24">
        <f t="shared" si="29"/>
        <v>0.008285969582748345</v>
      </c>
      <c r="Q198" s="24">
        <f t="shared" si="30"/>
        <v>0.006038421216348368</v>
      </c>
      <c r="R198" s="22">
        <f t="shared" si="31"/>
        <v>0.020954527589882775</v>
      </c>
      <c r="S198" s="22">
        <f t="shared" si="32"/>
        <v>0.0059652320933501375</v>
      </c>
    </row>
    <row r="199" spans="2:19" ht="12.75">
      <c r="B199" s="3">
        <v>39848</v>
      </c>
      <c r="C199" s="2">
        <v>4228.6</v>
      </c>
      <c r="D199" s="2">
        <v>269</v>
      </c>
      <c r="E199" s="2">
        <v>40129</v>
      </c>
      <c r="F199" s="21">
        <f t="shared" si="22"/>
        <v>0.015284353656098771</v>
      </c>
      <c r="G199" s="21">
        <f t="shared" si="23"/>
        <v>0.0130965389198455</v>
      </c>
      <c r="H199" s="21">
        <f t="shared" si="24"/>
        <v>0.009590057849041824</v>
      </c>
      <c r="I199" s="21"/>
      <c r="J199" s="21"/>
      <c r="K199" s="21"/>
      <c r="L199" s="22">
        <f t="shared" si="25"/>
        <v>0.005694295807056948</v>
      </c>
      <c r="M199" s="22">
        <f t="shared" si="26"/>
        <v>0.003506481070803676</v>
      </c>
      <c r="N199" s="22">
        <f t="shared" si="27"/>
        <v>0.010861498688654922</v>
      </c>
      <c r="O199" s="22">
        <f t="shared" si="28"/>
        <v>0.0131220907526613</v>
      </c>
      <c r="P199" s="24">
        <f t="shared" si="29"/>
        <v>0.0108187361242107</v>
      </c>
      <c r="Q199" s="24">
        <f t="shared" si="30"/>
        <v>0.013042514212294498</v>
      </c>
      <c r="R199" s="22">
        <f t="shared" si="31"/>
        <v>0.015204988576733691</v>
      </c>
      <c r="S199" s="22">
        <f t="shared" si="32"/>
        <v>0.01301717384048042</v>
      </c>
    </row>
    <row r="200" spans="2:19" ht="12.75">
      <c r="B200" s="3">
        <v>39849</v>
      </c>
      <c r="C200" s="2">
        <v>4228.93</v>
      </c>
      <c r="D200" s="2">
        <v>274.3</v>
      </c>
      <c r="E200" s="2">
        <v>41108</v>
      </c>
      <c r="F200" s="21">
        <f aca="true" t="shared" si="33" ref="F200:F263">LN(C200/C199)</f>
        <v>7.803696827977057E-05</v>
      </c>
      <c r="G200" s="21">
        <f aca="true" t="shared" si="34" ref="G200:G263">LN(D200/D199)</f>
        <v>0.019511018341718537</v>
      </c>
      <c r="H200" s="21">
        <f aca="true" t="shared" si="35" ref="H200:H263">LN(E200/E199)</f>
        <v>0.024103484807692217</v>
      </c>
      <c r="I200" s="21"/>
      <c r="J200" s="21"/>
      <c r="K200" s="21"/>
      <c r="L200" s="22">
        <f aca="true" t="shared" si="36" ref="L200:L263">F200-H200</f>
        <v>-0.024025447839412448</v>
      </c>
      <c r="M200" s="22">
        <f aca="true" t="shared" si="37" ref="M200:M263">G200-H200</f>
        <v>-0.00459246646597368</v>
      </c>
      <c r="N200" s="22">
        <f aca="true" t="shared" si="38" ref="N200:N263">F200-C$531*H200</f>
        <v>-0.011038289876929015</v>
      </c>
      <c r="O200" s="22">
        <f aca="true" t="shared" si="39" ref="O200:O263">G200-D$531*H200</f>
        <v>0.0195752398744537</v>
      </c>
      <c r="P200" s="24">
        <f aca="true" t="shared" si="40" ref="P200:P263">F200-($C$535+C$531*($H200-$C$535))</f>
        <v>-0.011081052441373241</v>
      </c>
      <c r="Q200" s="24">
        <f aca="true" t="shared" si="41" ref="Q200:Q263">G200-($C$535+D$531*($H200-$C$535))</f>
        <v>0.019495663334086897</v>
      </c>
      <c r="R200" s="22">
        <f aca="true" t="shared" si="42" ref="R200:R263">F200-$C$535</f>
        <v>-1.3281110853087964E-06</v>
      </c>
      <c r="S200" s="22">
        <f aca="true" t="shared" si="43" ref="S200:S263">G200-$C$535</f>
        <v>0.01943165326235346</v>
      </c>
    </row>
    <row r="201" spans="2:19" ht="12.75">
      <c r="B201" s="3">
        <v>39850</v>
      </c>
      <c r="C201" s="2">
        <v>4291.87</v>
      </c>
      <c r="D201" s="2">
        <v>275</v>
      </c>
      <c r="E201" s="2">
        <v>42755</v>
      </c>
      <c r="F201" s="21">
        <f t="shared" si="33"/>
        <v>0.014773529423223235</v>
      </c>
      <c r="G201" s="21">
        <f t="shared" si="34"/>
        <v>0.0025486997230137975</v>
      </c>
      <c r="H201" s="21">
        <f t="shared" si="35"/>
        <v>0.03928339784509199</v>
      </c>
      <c r="I201" s="21"/>
      <c r="J201" s="21"/>
      <c r="K201" s="21"/>
      <c r="L201" s="22">
        <f t="shared" si="36"/>
        <v>-0.024509868421868752</v>
      </c>
      <c r="M201" s="22">
        <f t="shared" si="37"/>
        <v>-0.03673469812207819</v>
      </c>
      <c r="N201" s="22">
        <f t="shared" si="38"/>
        <v>-0.003343647139439264</v>
      </c>
      <c r="O201" s="22">
        <f t="shared" si="39"/>
        <v>0.002653366746922802</v>
      </c>
      <c r="P201" s="24">
        <f t="shared" si="40"/>
        <v>-0.003386409703883486</v>
      </c>
      <c r="Q201" s="24">
        <f t="shared" si="41"/>
        <v>0.0025737902065559987</v>
      </c>
      <c r="R201" s="22">
        <f t="shared" si="42"/>
        <v>0.014694164343858155</v>
      </c>
      <c r="S201" s="22">
        <f t="shared" si="43"/>
        <v>0.002469334643648718</v>
      </c>
    </row>
    <row r="202" spans="2:19" ht="12.75">
      <c r="B202" s="3">
        <v>39853</v>
      </c>
      <c r="C202" s="2">
        <v>4307.61</v>
      </c>
      <c r="D202" s="2">
        <v>269.9</v>
      </c>
      <c r="E202" s="2">
        <v>42100</v>
      </c>
      <c r="F202" s="21">
        <f t="shared" si="33"/>
        <v>0.00366069054807707</v>
      </c>
      <c r="G202" s="21">
        <f t="shared" si="34"/>
        <v>-0.018719577642612423</v>
      </c>
      <c r="H202" s="21">
        <f t="shared" si="35"/>
        <v>-0.015438406919582828</v>
      </c>
      <c r="I202" s="21"/>
      <c r="J202" s="21"/>
      <c r="K202" s="21"/>
      <c r="L202" s="22">
        <f t="shared" si="36"/>
        <v>0.0190990974676599</v>
      </c>
      <c r="M202" s="22">
        <f t="shared" si="37"/>
        <v>-0.0032811707230295944</v>
      </c>
      <c r="N202" s="22">
        <f t="shared" si="38"/>
        <v>0.010780755495393177</v>
      </c>
      <c r="O202" s="22">
        <f t="shared" si="39"/>
        <v>-0.018760711867114616</v>
      </c>
      <c r="P202" s="24">
        <f t="shared" si="40"/>
        <v>0.010737992930948953</v>
      </c>
      <c r="Q202" s="24">
        <f t="shared" si="41"/>
        <v>-0.018840288407481417</v>
      </c>
      <c r="R202" s="22">
        <f t="shared" si="42"/>
        <v>0.003581325468711991</v>
      </c>
      <c r="S202" s="22">
        <f t="shared" si="43"/>
        <v>-0.0187989427219775</v>
      </c>
    </row>
    <row r="203" spans="2:19" ht="12.75">
      <c r="B203" s="3">
        <v>39854</v>
      </c>
      <c r="C203" s="2">
        <v>4213.08</v>
      </c>
      <c r="D203" s="2">
        <v>270.7</v>
      </c>
      <c r="E203" s="2">
        <v>41207</v>
      </c>
      <c r="F203" s="21">
        <f t="shared" si="33"/>
        <v>-0.022189254287563777</v>
      </c>
      <c r="G203" s="21">
        <f t="shared" si="34"/>
        <v>0.0029596765962966167</v>
      </c>
      <c r="H203" s="21">
        <f t="shared" si="35"/>
        <v>-0.021439595852098915</v>
      </c>
      <c r="I203" s="21"/>
      <c r="J203" s="21"/>
      <c r="K203" s="21"/>
      <c r="L203" s="22">
        <f t="shared" si="36"/>
        <v>-0.0007496584354648624</v>
      </c>
      <c r="M203" s="22">
        <f t="shared" si="37"/>
        <v>0.024399272448395532</v>
      </c>
      <c r="N203" s="22">
        <f t="shared" si="38"/>
        <v>-0.012301490886437012</v>
      </c>
      <c r="O203" s="22">
        <f t="shared" si="39"/>
        <v>0.0029025527522620457</v>
      </c>
      <c r="P203" s="24">
        <f t="shared" si="40"/>
        <v>-0.012344253450881236</v>
      </c>
      <c r="Q203" s="24">
        <f t="shared" si="41"/>
        <v>0.0028229762118952423</v>
      </c>
      <c r="R203" s="22">
        <f t="shared" si="42"/>
        <v>-0.022268619366928855</v>
      </c>
      <c r="S203" s="22">
        <f t="shared" si="43"/>
        <v>0.0028803115169315375</v>
      </c>
    </row>
    <row r="204" spans="2:19" ht="12.75">
      <c r="B204" s="3">
        <v>39855</v>
      </c>
      <c r="C204" s="2">
        <v>4234.26</v>
      </c>
      <c r="D204" s="2">
        <v>273.5</v>
      </c>
      <c r="E204" s="2">
        <v>40845</v>
      </c>
      <c r="F204" s="21">
        <f t="shared" si="33"/>
        <v>0.005014606818991236</v>
      </c>
      <c r="G204" s="21">
        <f t="shared" si="34"/>
        <v>0.010290425241780378</v>
      </c>
      <c r="H204" s="21">
        <f t="shared" si="35"/>
        <v>-0.00882373004240425</v>
      </c>
      <c r="I204" s="21"/>
      <c r="J204" s="21"/>
      <c r="K204" s="21"/>
      <c r="L204" s="22">
        <f t="shared" si="36"/>
        <v>0.013838336861395486</v>
      </c>
      <c r="M204" s="22">
        <f t="shared" si="37"/>
        <v>0.019114155284184628</v>
      </c>
      <c r="N204" s="22">
        <f t="shared" si="38"/>
        <v>0.00908403777172844</v>
      </c>
      <c r="O204" s="22">
        <f t="shared" si="39"/>
        <v>0.010266915219379646</v>
      </c>
      <c r="P204" s="24">
        <f t="shared" si="40"/>
        <v>0.009041275207284215</v>
      </c>
      <c r="Q204" s="24">
        <f t="shared" si="41"/>
        <v>0.010187338679012843</v>
      </c>
      <c r="R204" s="22">
        <f t="shared" si="42"/>
        <v>0.004935241739626157</v>
      </c>
      <c r="S204" s="22">
        <f t="shared" si="43"/>
        <v>0.010211060162415297</v>
      </c>
    </row>
    <row r="205" spans="2:19" ht="12.75">
      <c r="B205" s="3">
        <v>39856</v>
      </c>
      <c r="C205" s="2">
        <v>4202.24</v>
      </c>
      <c r="D205" s="2">
        <v>278.6</v>
      </c>
      <c r="E205" s="2">
        <v>40500</v>
      </c>
      <c r="F205" s="21">
        <f t="shared" si="33"/>
        <v>-0.007590862028657644</v>
      </c>
      <c r="G205" s="21">
        <f t="shared" si="34"/>
        <v>0.01847543948366952</v>
      </c>
      <c r="H205" s="21">
        <f t="shared" si="35"/>
        <v>-0.008482440681339113</v>
      </c>
      <c r="I205" s="21"/>
      <c r="J205" s="21"/>
      <c r="K205" s="21"/>
      <c r="L205" s="22">
        <f t="shared" si="36"/>
        <v>0.0008915786526814684</v>
      </c>
      <c r="M205" s="22">
        <f t="shared" si="37"/>
        <v>0.026957880165008635</v>
      </c>
      <c r="N205" s="22">
        <f t="shared" si="38"/>
        <v>-0.0036788308924474607</v>
      </c>
      <c r="O205" s="22">
        <f t="shared" si="39"/>
        <v>0.018452838795584913</v>
      </c>
      <c r="P205" s="24">
        <f t="shared" si="40"/>
        <v>-0.0037215934568916847</v>
      </c>
      <c r="Q205" s="24">
        <f t="shared" si="41"/>
        <v>0.018373262255218112</v>
      </c>
      <c r="R205" s="22">
        <f t="shared" si="42"/>
        <v>-0.0076702271080227235</v>
      </c>
      <c r="S205" s="22">
        <f t="shared" si="43"/>
        <v>0.018396074404304442</v>
      </c>
    </row>
    <row r="206" spans="2:19" ht="12.75">
      <c r="B206" s="3">
        <v>39857</v>
      </c>
      <c r="C206" s="2">
        <v>4189.59</v>
      </c>
      <c r="D206" s="2">
        <v>279.1</v>
      </c>
      <c r="E206" s="2">
        <v>41673</v>
      </c>
      <c r="F206" s="21">
        <f t="shared" si="33"/>
        <v>-0.00301483933339668</v>
      </c>
      <c r="G206" s="21">
        <f t="shared" si="34"/>
        <v>0.0017930791965711918</v>
      </c>
      <c r="H206" s="21">
        <f t="shared" si="35"/>
        <v>0.028551462970868344</v>
      </c>
      <c r="I206" s="21"/>
      <c r="J206" s="21"/>
      <c r="K206" s="21"/>
      <c r="L206" s="22">
        <f t="shared" si="36"/>
        <v>-0.03156630230426502</v>
      </c>
      <c r="M206" s="22">
        <f t="shared" si="37"/>
        <v>-0.02675838377429715</v>
      </c>
      <c r="N206" s="22">
        <f t="shared" si="38"/>
        <v>-0.016182536735880142</v>
      </c>
      <c r="O206" s="22">
        <f t="shared" si="39"/>
        <v>0.0018691519606735543</v>
      </c>
      <c r="P206" s="24">
        <f t="shared" si="40"/>
        <v>-0.016225299300324368</v>
      </c>
      <c r="Q206" s="24">
        <f t="shared" si="41"/>
        <v>0.001789575420306751</v>
      </c>
      <c r="R206" s="22">
        <f t="shared" si="42"/>
        <v>-0.0030942044127617594</v>
      </c>
      <c r="S206" s="22">
        <f t="shared" si="43"/>
        <v>0.0017137141172061123</v>
      </c>
    </row>
    <row r="207" spans="2:19" ht="12.75">
      <c r="B207" s="3">
        <v>39860</v>
      </c>
      <c r="C207" s="2">
        <v>4134.75</v>
      </c>
      <c r="D207" s="2">
        <v>281.2</v>
      </c>
      <c r="E207" s="2">
        <v>41841</v>
      </c>
      <c r="F207" s="21">
        <f t="shared" si="33"/>
        <v>-0.01317600996181905</v>
      </c>
      <c r="G207" s="21">
        <f t="shared" si="34"/>
        <v>0.007496019394233214</v>
      </c>
      <c r="H207" s="21">
        <f t="shared" si="35"/>
        <v>0.00402328296130509</v>
      </c>
      <c r="I207" s="21"/>
      <c r="J207" s="21"/>
      <c r="K207" s="21"/>
      <c r="L207" s="22">
        <f t="shared" si="36"/>
        <v>-0.01719929292312414</v>
      </c>
      <c r="M207" s="22">
        <f t="shared" si="37"/>
        <v>0.0034727364329281245</v>
      </c>
      <c r="N207" s="22">
        <f t="shared" si="38"/>
        <v>-0.015031514622056144</v>
      </c>
      <c r="O207" s="22">
        <f t="shared" si="39"/>
        <v>0.007506739064042944</v>
      </c>
      <c r="P207" s="24">
        <f t="shared" si="40"/>
        <v>-0.015074277186500368</v>
      </c>
      <c r="Q207" s="24">
        <f t="shared" si="41"/>
        <v>0.00742716252367614</v>
      </c>
      <c r="R207" s="22">
        <f t="shared" si="42"/>
        <v>-0.01325537504118413</v>
      </c>
      <c r="S207" s="22">
        <f t="shared" si="43"/>
        <v>0.007416654314868135</v>
      </c>
    </row>
    <row r="208" spans="2:19" ht="12.75">
      <c r="B208" s="3">
        <v>39861</v>
      </c>
      <c r="C208" s="2">
        <v>4034.13</v>
      </c>
      <c r="D208" s="2">
        <v>287.5</v>
      </c>
      <c r="E208" s="2">
        <v>39846</v>
      </c>
      <c r="F208" s="21">
        <f t="shared" si="33"/>
        <v>-0.024636202064660287</v>
      </c>
      <c r="G208" s="21">
        <f t="shared" si="34"/>
        <v>0.022156700300895234</v>
      </c>
      <c r="H208" s="21">
        <f t="shared" si="35"/>
        <v>-0.04885469625803549</v>
      </c>
      <c r="I208" s="21"/>
      <c r="J208" s="21"/>
      <c r="K208" s="21"/>
      <c r="L208" s="22">
        <f t="shared" si="36"/>
        <v>0.024218494193375205</v>
      </c>
      <c r="M208" s="22">
        <f t="shared" si="37"/>
        <v>0.07101139655893073</v>
      </c>
      <c r="N208" s="22">
        <f t="shared" si="38"/>
        <v>-0.002104822230554103</v>
      </c>
      <c r="O208" s="22">
        <f t="shared" si="39"/>
        <v>0.02202653142697371</v>
      </c>
      <c r="P208" s="24">
        <f t="shared" si="40"/>
        <v>-0.002147584794998325</v>
      </c>
      <c r="Q208" s="24">
        <f t="shared" si="41"/>
        <v>0.021946954886606904</v>
      </c>
      <c r="R208" s="22">
        <f t="shared" si="42"/>
        <v>-0.024715567144025365</v>
      </c>
      <c r="S208" s="22">
        <f t="shared" si="43"/>
        <v>0.022077335221530155</v>
      </c>
    </row>
    <row r="209" spans="2:19" ht="12.75">
      <c r="B209" s="3">
        <v>39862</v>
      </c>
      <c r="C209" s="2">
        <v>4006.83</v>
      </c>
      <c r="D209" s="2">
        <v>286.8</v>
      </c>
      <c r="E209" s="2">
        <v>39674</v>
      </c>
      <c r="F209" s="21">
        <f t="shared" si="33"/>
        <v>-0.006790260092024514</v>
      </c>
      <c r="G209" s="21">
        <f t="shared" si="34"/>
        <v>-0.0024377515119397477</v>
      </c>
      <c r="H209" s="21">
        <f t="shared" si="35"/>
        <v>-0.004325962480714786</v>
      </c>
      <c r="I209" s="21"/>
      <c r="J209" s="21"/>
      <c r="K209" s="21"/>
      <c r="L209" s="22">
        <f t="shared" si="36"/>
        <v>-0.0024642976113097284</v>
      </c>
      <c r="M209" s="22">
        <f t="shared" si="37"/>
        <v>0.001888210968775038</v>
      </c>
      <c r="N209" s="22">
        <f t="shared" si="38"/>
        <v>-0.004795162153306996</v>
      </c>
      <c r="O209" s="22">
        <f t="shared" si="39"/>
        <v>-0.002449277643670611</v>
      </c>
      <c r="P209" s="24">
        <f t="shared" si="40"/>
        <v>-0.00483792471775122</v>
      </c>
      <c r="Q209" s="24">
        <f t="shared" si="41"/>
        <v>-0.0025288541840374143</v>
      </c>
      <c r="R209" s="22">
        <f t="shared" si="42"/>
        <v>-0.006869625171389593</v>
      </c>
      <c r="S209" s="22">
        <f t="shared" si="43"/>
        <v>-0.002517116591304827</v>
      </c>
    </row>
    <row r="210" spans="2:19" ht="12.75">
      <c r="B210" s="3">
        <v>39863</v>
      </c>
      <c r="C210" s="2">
        <v>4018.37</v>
      </c>
      <c r="D210" s="2">
        <v>287.5</v>
      </c>
      <c r="E210" s="2">
        <v>39730</v>
      </c>
      <c r="F210" s="21">
        <f t="shared" si="33"/>
        <v>0.0028759427687755925</v>
      </c>
      <c r="G210" s="21">
        <f t="shared" si="34"/>
        <v>0.002437751511939885</v>
      </c>
      <c r="H210" s="21">
        <f t="shared" si="35"/>
        <v>0.0014105085205906875</v>
      </c>
      <c r="I210" s="21"/>
      <c r="J210" s="21"/>
      <c r="K210" s="21"/>
      <c r="L210" s="22">
        <f t="shared" si="36"/>
        <v>0.001465434248184905</v>
      </c>
      <c r="M210" s="22">
        <f t="shared" si="37"/>
        <v>0.0010272429913491977</v>
      </c>
      <c r="N210" s="22">
        <f t="shared" si="38"/>
        <v>0.002225427963222078</v>
      </c>
      <c r="O210" s="22">
        <f t="shared" si="39"/>
        <v>0.0024415096830031594</v>
      </c>
      <c r="P210" s="24">
        <f t="shared" si="40"/>
        <v>0.002182665398777854</v>
      </c>
      <c r="Q210" s="24">
        <f t="shared" si="41"/>
        <v>0.0023619331426363564</v>
      </c>
      <c r="R210" s="22">
        <f t="shared" si="42"/>
        <v>0.0027965776894105132</v>
      </c>
      <c r="S210" s="22">
        <f t="shared" si="43"/>
        <v>0.002358386432574806</v>
      </c>
    </row>
    <row r="211" spans="2:19" ht="12.75">
      <c r="B211" s="3">
        <v>39864</v>
      </c>
      <c r="C211" s="2">
        <v>3889.06</v>
      </c>
      <c r="D211" s="2">
        <v>285.5</v>
      </c>
      <c r="E211" s="2">
        <v>38714</v>
      </c>
      <c r="F211" s="21">
        <f t="shared" si="33"/>
        <v>-0.03270886458263374</v>
      </c>
      <c r="G211" s="21">
        <f t="shared" si="34"/>
        <v>-0.006980831141340205</v>
      </c>
      <c r="H211" s="21">
        <f t="shared" si="35"/>
        <v>-0.02590527810315354</v>
      </c>
      <c r="I211" s="21"/>
      <c r="J211" s="21"/>
      <c r="K211" s="21"/>
      <c r="L211" s="22">
        <f t="shared" si="36"/>
        <v>-0.0068035864794801955</v>
      </c>
      <c r="M211" s="22">
        <f t="shared" si="37"/>
        <v>0.018924446961813335</v>
      </c>
      <c r="N211" s="22">
        <f t="shared" si="38"/>
        <v>-0.020761565646059063</v>
      </c>
      <c r="O211" s="22">
        <f t="shared" si="39"/>
        <v>-0.007049853387666357</v>
      </c>
      <c r="P211" s="24">
        <f t="shared" si="40"/>
        <v>-0.020804328210503285</v>
      </c>
      <c r="Q211" s="24">
        <f t="shared" si="41"/>
        <v>-0.007129429928033161</v>
      </c>
      <c r="R211" s="22">
        <f t="shared" si="42"/>
        <v>-0.03278822966199882</v>
      </c>
      <c r="S211" s="22">
        <f t="shared" si="43"/>
        <v>-0.007060196220705284</v>
      </c>
    </row>
    <row r="212" spans="2:19" ht="12.75">
      <c r="B212" s="3">
        <v>39867</v>
      </c>
      <c r="C212" s="2">
        <v>3850.73</v>
      </c>
      <c r="D212" s="2">
        <v>285.1</v>
      </c>
      <c r="E212" s="2">
        <v>38714</v>
      </c>
      <c r="F212" s="21">
        <f t="shared" si="33"/>
        <v>-0.009904742469697357</v>
      </c>
      <c r="G212" s="21">
        <f t="shared" si="34"/>
        <v>-0.0014020331774384708</v>
      </c>
      <c r="H212" s="21">
        <f t="shared" si="35"/>
        <v>0</v>
      </c>
      <c r="I212" s="21"/>
      <c r="J212" s="21"/>
      <c r="K212" s="21"/>
      <c r="L212" s="22">
        <f t="shared" si="36"/>
        <v>-0.009904742469697357</v>
      </c>
      <c r="M212" s="22">
        <f t="shared" si="37"/>
        <v>-0.0014020331774384708</v>
      </c>
      <c r="N212" s="22">
        <f t="shared" si="38"/>
        <v>-0.009904742469697357</v>
      </c>
      <c r="O212" s="22">
        <f t="shared" si="39"/>
        <v>-0.0014020331774384708</v>
      </c>
      <c r="P212" s="24">
        <f t="shared" si="40"/>
        <v>-0.00994750503414158</v>
      </c>
      <c r="Q212" s="24">
        <f t="shared" si="41"/>
        <v>-0.0014816097178052743</v>
      </c>
      <c r="R212" s="22">
        <f t="shared" si="42"/>
        <v>-0.009984107549062437</v>
      </c>
      <c r="S212" s="22">
        <f t="shared" si="43"/>
        <v>-0.0014813982568035503</v>
      </c>
    </row>
    <row r="213" spans="2:19" ht="12.75">
      <c r="B213" s="3">
        <v>39868</v>
      </c>
      <c r="C213" s="2">
        <v>3816.44</v>
      </c>
      <c r="D213" s="2">
        <v>285.1</v>
      </c>
      <c r="E213" s="2">
        <v>38714</v>
      </c>
      <c r="F213" s="21">
        <f t="shared" si="33"/>
        <v>-0.008944689793250018</v>
      </c>
      <c r="G213" s="21">
        <f t="shared" si="34"/>
        <v>0</v>
      </c>
      <c r="H213" s="21">
        <f t="shared" si="35"/>
        <v>0</v>
      </c>
      <c r="I213" s="21"/>
      <c r="J213" s="21"/>
      <c r="K213" s="21"/>
      <c r="L213" s="22">
        <f t="shared" si="36"/>
        <v>-0.008944689793250018</v>
      </c>
      <c r="M213" s="22">
        <f t="shared" si="37"/>
        <v>0</v>
      </c>
      <c r="N213" s="22">
        <f t="shared" si="38"/>
        <v>-0.008944689793250018</v>
      </c>
      <c r="O213" s="22">
        <f t="shared" si="39"/>
        <v>0</v>
      </c>
      <c r="P213" s="24">
        <f t="shared" si="40"/>
        <v>-0.008987452357694242</v>
      </c>
      <c r="Q213" s="24">
        <f t="shared" si="41"/>
        <v>-7.957654036680334E-05</v>
      </c>
      <c r="R213" s="22">
        <f t="shared" si="42"/>
        <v>-0.009024054872615098</v>
      </c>
      <c r="S213" s="22">
        <f t="shared" si="43"/>
        <v>-7.936507936507937E-05</v>
      </c>
    </row>
    <row r="214" spans="2:19" ht="12.75">
      <c r="B214" s="3">
        <v>39869</v>
      </c>
      <c r="C214" s="2">
        <v>3848.98</v>
      </c>
      <c r="D214" s="2">
        <v>281.9</v>
      </c>
      <c r="E214" s="2">
        <v>38231</v>
      </c>
      <c r="F214" s="21">
        <f t="shared" si="33"/>
        <v>0.008490127210988397</v>
      </c>
      <c r="G214" s="21">
        <f t="shared" si="34"/>
        <v>-0.011287597798559573</v>
      </c>
      <c r="H214" s="21">
        <f t="shared" si="35"/>
        <v>-0.01255458688917603</v>
      </c>
      <c r="I214" s="21"/>
      <c r="J214" s="21"/>
      <c r="K214" s="21"/>
      <c r="L214" s="22">
        <f t="shared" si="36"/>
        <v>0.021044714100164424</v>
      </c>
      <c r="M214" s="22">
        <f t="shared" si="37"/>
        <v>0.0012669890906164567</v>
      </c>
      <c r="N214" s="22">
        <f t="shared" si="38"/>
        <v>0.014280198330584982</v>
      </c>
      <c r="O214" s="22">
        <f t="shared" si="39"/>
        <v>-0.011321048348109253</v>
      </c>
      <c r="P214" s="24">
        <f t="shared" si="40"/>
        <v>0.014237435766140758</v>
      </c>
      <c r="Q214" s="24">
        <f t="shared" si="41"/>
        <v>-0.011400624888476056</v>
      </c>
      <c r="R214" s="22">
        <f t="shared" si="42"/>
        <v>0.008410762131623317</v>
      </c>
      <c r="S214" s="22">
        <f t="shared" si="43"/>
        <v>-0.011366962877924653</v>
      </c>
    </row>
    <row r="215" spans="2:19" ht="12.75">
      <c r="B215" s="3">
        <v>39870</v>
      </c>
      <c r="C215" s="2">
        <v>3915.64</v>
      </c>
      <c r="D215" s="2">
        <v>279.8</v>
      </c>
      <c r="E215" s="2">
        <v>38180</v>
      </c>
      <c r="F215" s="21">
        <f t="shared" si="33"/>
        <v>0.017170611767760417</v>
      </c>
      <c r="G215" s="21">
        <f t="shared" si="34"/>
        <v>-0.007477335888685932</v>
      </c>
      <c r="H215" s="21">
        <f t="shared" si="35"/>
        <v>-0.0013348865365764213</v>
      </c>
      <c r="I215" s="21"/>
      <c r="J215" s="21"/>
      <c r="K215" s="21"/>
      <c r="L215" s="22">
        <f t="shared" si="36"/>
        <v>0.01850549830433684</v>
      </c>
      <c r="M215" s="22">
        <f t="shared" si="37"/>
        <v>-0.006142449352109511</v>
      </c>
      <c r="N215" s="22">
        <f t="shared" si="38"/>
        <v>0.01778625034285627</v>
      </c>
      <c r="O215" s="22">
        <f t="shared" si="39"/>
        <v>-0.007480892571883007</v>
      </c>
      <c r="P215" s="24">
        <f t="shared" si="40"/>
        <v>0.01774348777841205</v>
      </c>
      <c r="Q215" s="24">
        <f t="shared" si="41"/>
        <v>-0.00756046911224981</v>
      </c>
      <c r="R215" s="22">
        <f t="shared" si="42"/>
        <v>0.017091246688395338</v>
      </c>
      <c r="S215" s="22">
        <f t="shared" si="43"/>
        <v>-0.007556700968051011</v>
      </c>
    </row>
    <row r="216" spans="2:19" ht="12.75">
      <c r="B216" s="3">
        <v>39871</v>
      </c>
      <c r="C216" s="2">
        <v>3830.09</v>
      </c>
      <c r="D216" s="2">
        <v>280.4</v>
      </c>
      <c r="E216" s="2">
        <v>38183</v>
      </c>
      <c r="F216" s="21">
        <f t="shared" si="33"/>
        <v>-0.0220904882900423</v>
      </c>
      <c r="G216" s="21">
        <f t="shared" si="34"/>
        <v>0.002142092929054132</v>
      </c>
      <c r="H216" s="21">
        <f t="shared" si="35"/>
        <v>7.857208337913023E-05</v>
      </c>
      <c r="I216" s="21"/>
      <c r="J216" s="21"/>
      <c r="K216" s="21"/>
      <c r="L216" s="22">
        <f t="shared" si="36"/>
        <v>-0.02216906037342143</v>
      </c>
      <c r="M216" s="22">
        <f t="shared" si="37"/>
        <v>0.002063520845675002</v>
      </c>
      <c r="N216" s="22">
        <f t="shared" si="38"/>
        <v>-0.022126725081805815</v>
      </c>
      <c r="O216" s="22">
        <f t="shared" si="39"/>
        <v>0.002142302277190514</v>
      </c>
      <c r="P216" s="24">
        <f t="shared" si="40"/>
        <v>-0.02216948764625004</v>
      </c>
      <c r="Q216" s="24">
        <f t="shared" si="41"/>
        <v>0.002062725736823711</v>
      </c>
      <c r="R216" s="22">
        <f t="shared" si="42"/>
        <v>-0.02216985336940738</v>
      </c>
      <c r="S216" s="22">
        <f t="shared" si="43"/>
        <v>0.002062727849689053</v>
      </c>
    </row>
    <row r="217" spans="2:19" ht="12.75">
      <c r="B217" s="3">
        <v>39874</v>
      </c>
      <c r="C217" s="2">
        <v>3625.83</v>
      </c>
      <c r="D217" s="2">
        <v>279.5</v>
      </c>
      <c r="E217" s="2">
        <v>36234</v>
      </c>
      <c r="F217" s="21">
        <f t="shared" si="33"/>
        <v>-0.05480507399570572</v>
      </c>
      <c r="G217" s="21">
        <f t="shared" si="34"/>
        <v>-0.0032148625652811008</v>
      </c>
      <c r="H217" s="21">
        <f t="shared" si="35"/>
        <v>-0.05239248582716163</v>
      </c>
      <c r="I217" s="21"/>
      <c r="J217" s="21"/>
      <c r="K217" s="21"/>
      <c r="L217" s="22">
        <f t="shared" si="36"/>
        <v>-0.0024125881685440886</v>
      </c>
      <c r="M217" s="22">
        <f t="shared" si="37"/>
        <v>0.049177623261880535</v>
      </c>
      <c r="N217" s="22">
        <f t="shared" si="38"/>
        <v>-0.03064209501841565</v>
      </c>
      <c r="O217" s="22">
        <f t="shared" si="39"/>
        <v>-0.0033544575562324463</v>
      </c>
      <c r="P217" s="24">
        <f t="shared" si="40"/>
        <v>-0.03068485758285987</v>
      </c>
      <c r="Q217" s="24">
        <f t="shared" si="41"/>
        <v>-0.0034340340965992497</v>
      </c>
      <c r="R217" s="22">
        <f t="shared" si="42"/>
        <v>-0.054884439075070804</v>
      </c>
      <c r="S217" s="22">
        <f t="shared" si="43"/>
        <v>-0.00329422764464618</v>
      </c>
    </row>
    <row r="218" spans="2:19" ht="12.75">
      <c r="B218" s="3">
        <v>39875</v>
      </c>
      <c r="C218" s="2">
        <v>3512.09</v>
      </c>
      <c r="D218" s="2">
        <v>274.8</v>
      </c>
      <c r="E218" s="2">
        <v>36467</v>
      </c>
      <c r="F218" s="21">
        <f t="shared" si="33"/>
        <v>-0.031871925747066585</v>
      </c>
      <c r="G218" s="21">
        <f t="shared" si="34"/>
        <v>-0.016958732246959506</v>
      </c>
      <c r="H218" s="21">
        <f t="shared" si="35"/>
        <v>0.006409837492000004</v>
      </c>
      <c r="I218" s="21"/>
      <c r="J218" s="21"/>
      <c r="K218" s="21"/>
      <c r="L218" s="22">
        <f t="shared" si="36"/>
        <v>-0.03828176323906659</v>
      </c>
      <c r="M218" s="22">
        <f t="shared" si="37"/>
        <v>-0.02336856973895951</v>
      </c>
      <c r="N218" s="22">
        <f t="shared" si="38"/>
        <v>-0.03482808951982553</v>
      </c>
      <c r="O218" s="22">
        <f t="shared" si="39"/>
        <v>-0.01694165382068198</v>
      </c>
      <c r="P218" s="24">
        <f t="shared" si="40"/>
        <v>-0.03487085208426976</v>
      </c>
      <c r="Q218" s="24">
        <f t="shared" si="41"/>
        <v>-0.017021230361048786</v>
      </c>
      <c r="R218" s="22">
        <f t="shared" si="42"/>
        <v>-0.031951290826431666</v>
      </c>
      <c r="S218" s="22">
        <f t="shared" si="43"/>
        <v>-0.017038097326324584</v>
      </c>
    </row>
    <row r="219" spans="2:19" ht="12.75">
      <c r="B219" s="3">
        <v>39876</v>
      </c>
      <c r="C219" s="2">
        <v>3645.87</v>
      </c>
      <c r="D219" s="2">
        <v>278.9</v>
      </c>
      <c r="E219" s="2">
        <v>38402</v>
      </c>
      <c r="F219" s="21">
        <f t="shared" si="33"/>
        <v>0.037383718239698126</v>
      </c>
      <c r="G219" s="21">
        <f t="shared" si="34"/>
        <v>0.014809734285248802</v>
      </c>
      <c r="H219" s="21">
        <f t="shared" si="35"/>
        <v>0.05170179952490577</v>
      </c>
      <c r="I219" s="21"/>
      <c r="J219" s="21"/>
      <c r="K219" s="21"/>
      <c r="L219" s="22">
        <f t="shared" si="36"/>
        <v>-0.014318081285207646</v>
      </c>
      <c r="M219" s="22">
        <f t="shared" si="37"/>
        <v>-0.03689206523965697</v>
      </c>
      <c r="N219" s="22">
        <f t="shared" si="38"/>
        <v>0.013539278044025826</v>
      </c>
      <c r="O219" s="22">
        <f t="shared" si="39"/>
        <v>0.01494748900566151</v>
      </c>
      <c r="P219" s="24">
        <f t="shared" si="40"/>
        <v>0.013496515479581604</v>
      </c>
      <c r="Q219" s="24">
        <f t="shared" si="41"/>
        <v>0.014867912465294708</v>
      </c>
      <c r="R219" s="22">
        <f t="shared" si="42"/>
        <v>0.037304353160333044</v>
      </c>
      <c r="S219" s="22">
        <f t="shared" si="43"/>
        <v>0.014730369205883722</v>
      </c>
    </row>
    <row r="220" spans="2:19" ht="12.75">
      <c r="B220" s="3">
        <v>39877</v>
      </c>
      <c r="C220" s="2">
        <v>3529.86</v>
      </c>
      <c r="D220" s="2">
        <v>281.1</v>
      </c>
      <c r="E220" s="2">
        <v>37368</v>
      </c>
      <c r="F220" s="21">
        <f t="shared" si="33"/>
        <v>-0.0323368100058401</v>
      </c>
      <c r="G220" s="21">
        <f t="shared" si="34"/>
        <v>0.007857183279043146</v>
      </c>
      <c r="H220" s="21">
        <f t="shared" si="35"/>
        <v>-0.02729481837091788</v>
      </c>
      <c r="I220" s="21"/>
      <c r="J220" s="21"/>
      <c r="K220" s="21"/>
      <c r="L220" s="22">
        <f t="shared" si="36"/>
        <v>-0.005041991634922218</v>
      </c>
      <c r="M220" s="22">
        <f t="shared" si="37"/>
        <v>0.03515200164996103</v>
      </c>
      <c r="N220" s="22">
        <f t="shared" si="38"/>
        <v>-0.019748666647627363</v>
      </c>
      <c r="O220" s="22">
        <f t="shared" si="39"/>
        <v>0.007784458729647332</v>
      </c>
      <c r="P220" s="24">
        <f t="shared" si="40"/>
        <v>-0.01979142921207159</v>
      </c>
      <c r="Q220" s="24">
        <f t="shared" si="41"/>
        <v>0.007704882189280529</v>
      </c>
      <c r="R220" s="22">
        <f t="shared" si="42"/>
        <v>-0.03241617508520518</v>
      </c>
      <c r="S220" s="22">
        <f t="shared" si="43"/>
        <v>0.007777818199678067</v>
      </c>
    </row>
    <row r="221" spans="2:19" ht="12.75">
      <c r="B221" s="3">
        <v>39878</v>
      </c>
      <c r="C221" s="2">
        <v>3530.73</v>
      </c>
      <c r="D221" s="2">
        <v>281.3</v>
      </c>
      <c r="E221" s="2">
        <v>37105</v>
      </c>
      <c r="F221" s="21">
        <f t="shared" si="33"/>
        <v>0.0002464383300554762</v>
      </c>
      <c r="G221" s="21">
        <f t="shared" si="34"/>
        <v>0.0007112375833249435</v>
      </c>
      <c r="H221" s="21">
        <f t="shared" si="35"/>
        <v>-0.007062991777710011</v>
      </c>
      <c r="I221" s="21"/>
      <c r="J221" s="21"/>
      <c r="K221" s="21"/>
      <c r="L221" s="22">
        <f t="shared" si="36"/>
        <v>0.007309430107765487</v>
      </c>
      <c r="M221" s="22">
        <f t="shared" si="37"/>
        <v>0.007774229361034954</v>
      </c>
      <c r="N221" s="22">
        <f t="shared" si="38"/>
        <v>0.003503831430367268</v>
      </c>
      <c r="O221" s="22">
        <f t="shared" si="39"/>
        <v>0.0006924188871372602</v>
      </c>
      <c r="P221" s="24">
        <f t="shared" si="40"/>
        <v>0.003461068865923044</v>
      </c>
      <c r="Q221" s="24">
        <f t="shared" si="41"/>
        <v>0.0006128423467704568</v>
      </c>
      <c r="R221" s="22">
        <f t="shared" si="42"/>
        <v>0.00016707325069039683</v>
      </c>
      <c r="S221" s="22">
        <f t="shared" si="43"/>
        <v>0.0006318725039598641</v>
      </c>
    </row>
    <row r="222" spans="2:19" ht="12.75">
      <c r="B222" s="3">
        <v>39881</v>
      </c>
      <c r="C222" s="2">
        <v>3542.4</v>
      </c>
      <c r="D222" s="2">
        <v>281.1</v>
      </c>
      <c r="E222" s="2">
        <v>36741</v>
      </c>
      <c r="F222" s="21">
        <f t="shared" si="33"/>
        <v>0.0032998151000580363</v>
      </c>
      <c r="G222" s="21">
        <f t="shared" si="34"/>
        <v>-0.0007112375833248948</v>
      </c>
      <c r="H222" s="21">
        <f t="shared" si="35"/>
        <v>-0.00985843371483685</v>
      </c>
      <c r="I222" s="21"/>
      <c r="J222" s="21"/>
      <c r="K222" s="21"/>
      <c r="L222" s="22">
        <f t="shared" si="36"/>
        <v>0.013158248814894885</v>
      </c>
      <c r="M222" s="22">
        <f t="shared" si="37"/>
        <v>0.009147196131511954</v>
      </c>
      <c r="N222" s="22">
        <f t="shared" si="38"/>
        <v>0.007846442786067099</v>
      </c>
      <c r="O222" s="22">
        <f t="shared" si="39"/>
        <v>-0.0007375044791113824</v>
      </c>
      <c r="P222" s="24">
        <f t="shared" si="40"/>
        <v>0.007803680221622875</v>
      </c>
      <c r="Q222" s="24">
        <f t="shared" si="41"/>
        <v>-0.0008170810194781859</v>
      </c>
      <c r="R222" s="22">
        <f t="shared" si="42"/>
        <v>0.003220450020692957</v>
      </c>
      <c r="S222" s="22">
        <f t="shared" si="43"/>
        <v>-0.0007906026626899741</v>
      </c>
    </row>
    <row r="223" spans="2:19" ht="12.75">
      <c r="B223" s="3">
        <v>39882</v>
      </c>
      <c r="C223" s="2">
        <v>3715.23</v>
      </c>
      <c r="D223" s="2">
        <v>281.9</v>
      </c>
      <c r="E223" s="2">
        <v>38794</v>
      </c>
      <c r="F223" s="21">
        <f t="shared" si="33"/>
        <v>0.04763612389205291</v>
      </c>
      <c r="G223" s="21">
        <f t="shared" si="34"/>
        <v>0.0028419202075805634</v>
      </c>
      <c r="H223" s="21">
        <f t="shared" si="35"/>
        <v>0.05437229778884005</v>
      </c>
      <c r="I223" s="21"/>
      <c r="J223" s="21"/>
      <c r="K223" s="21"/>
      <c r="L223" s="22">
        <f t="shared" si="36"/>
        <v>-0.006736173896787136</v>
      </c>
      <c r="M223" s="22">
        <f t="shared" si="37"/>
        <v>-0.05153037758125949</v>
      </c>
      <c r="N223" s="22">
        <f t="shared" si="38"/>
        <v>0.02256007209422829</v>
      </c>
      <c r="O223" s="22">
        <f t="shared" si="39"/>
        <v>0.0029867902265919935</v>
      </c>
      <c r="P223" s="24">
        <f t="shared" si="40"/>
        <v>0.022517309529784067</v>
      </c>
      <c r="Q223" s="24">
        <f t="shared" si="41"/>
        <v>0.00290721368622519</v>
      </c>
      <c r="R223" s="22">
        <f t="shared" si="42"/>
        <v>0.04755675881268783</v>
      </c>
      <c r="S223" s="22">
        <f t="shared" si="43"/>
        <v>0.002762555128215484</v>
      </c>
    </row>
    <row r="224" spans="2:19" ht="12.75">
      <c r="B224" s="3">
        <v>39883</v>
      </c>
      <c r="C224" s="2">
        <v>3693.81</v>
      </c>
      <c r="D224" s="2">
        <v>280.4</v>
      </c>
      <c r="E224" s="2">
        <v>38804</v>
      </c>
      <c r="F224" s="21">
        <f t="shared" si="33"/>
        <v>-0.005782141729066813</v>
      </c>
      <c r="G224" s="21">
        <f t="shared" si="34"/>
        <v>-0.005335242959631825</v>
      </c>
      <c r="H224" s="21">
        <f t="shared" si="35"/>
        <v>0.0002577386029372</v>
      </c>
      <c r="I224" s="21"/>
      <c r="J224" s="21"/>
      <c r="K224" s="21"/>
      <c r="L224" s="22">
        <f t="shared" si="36"/>
        <v>-0.006039880332004013</v>
      </c>
      <c r="M224" s="22">
        <f t="shared" si="37"/>
        <v>-0.005592981562569025</v>
      </c>
      <c r="N224" s="22">
        <f t="shared" si="38"/>
        <v>-0.005901008630418897</v>
      </c>
      <c r="O224" s="22">
        <f t="shared" si="39"/>
        <v>-0.0053345562386760085</v>
      </c>
      <c r="P224" s="24">
        <f t="shared" si="40"/>
        <v>-0.005943771194863122</v>
      </c>
      <c r="Q224" s="24">
        <f t="shared" si="41"/>
        <v>-0.0054141327790428115</v>
      </c>
      <c r="R224" s="22">
        <f t="shared" si="42"/>
        <v>-0.0058615068084318924</v>
      </c>
      <c r="S224" s="22">
        <f t="shared" si="43"/>
        <v>-0.005414608038996904</v>
      </c>
    </row>
    <row r="225" spans="2:19" ht="12.75">
      <c r="B225" s="3">
        <v>39884</v>
      </c>
      <c r="C225" s="2">
        <v>3712.06</v>
      </c>
      <c r="D225" s="2">
        <v>274.6</v>
      </c>
      <c r="E225" s="2">
        <v>39151</v>
      </c>
      <c r="F225" s="21">
        <f t="shared" si="33"/>
        <v>0.004928532891257948</v>
      </c>
      <c r="G225" s="21">
        <f t="shared" si="34"/>
        <v>-0.020901661826564152</v>
      </c>
      <c r="H225" s="21">
        <f t="shared" si="35"/>
        <v>0.008902630795727215</v>
      </c>
      <c r="I225" s="21"/>
      <c r="J225" s="21"/>
      <c r="K225" s="21"/>
      <c r="L225" s="22">
        <f t="shared" si="36"/>
        <v>-0.003974097904469267</v>
      </c>
      <c r="M225" s="22">
        <f t="shared" si="37"/>
        <v>-0.029804292622291367</v>
      </c>
      <c r="N225" s="22">
        <f t="shared" si="38"/>
        <v>0.0008227135669110364</v>
      </c>
      <c r="O225" s="22">
        <f t="shared" si="39"/>
        <v>-0.020877941580316008</v>
      </c>
      <c r="P225" s="24">
        <f t="shared" si="40"/>
        <v>0.0007799510024668124</v>
      </c>
      <c r="Q225" s="24">
        <f t="shared" si="41"/>
        <v>-0.020957518120682812</v>
      </c>
      <c r="R225" s="22">
        <f t="shared" si="42"/>
        <v>0.004849167811892869</v>
      </c>
      <c r="S225" s="22">
        <f t="shared" si="43"/>
        <v>-0.02098102690592923</v>
      </c>
    </row>
    <row r="226" spans="2:19" ht="12.75">
      <c r="B226" s="3">
        <v>39885</v>
      </c>
      <c r="C226" s="2">
        <v>3753.68</v>
      </c>
      <c r="D226" s="2">
        <v>276.4</v>
      </c>
      <c r="E226" s="2">
        <v>39015</v>
      </c>
      <c r="F226" s="21">
        <f t="shared" si="33"/>
        <v>0.011149713536453543</v>
      </c>
      <c r="G226" s="21">
        <f t="shared" si="34"/>
        <v>0.006533598559644008</v>
      </c>
      <c r="H226" s="21">
        <f t="shared" si="35"/>
        <v>-0.0034797773260397003</v>
      </c>
      <c r="I226" s="21"/>
      <c r="J226" s="21"/>
      <c r="K226" s="21"/>
      <c r="L226" s="22">
        <f t="shared" si="36"/>
        <v>0.014629490862493244</v>
      </c>
      <c r="M226" s="22">
        <f t="shared" si="37"/>
        <v>0.010013375885683708</v>
      </c>
      <c r="N226" s="22">
        <f t="shared" si="38"/>
        <v>0.012754557915323572</v>
      </c>
      <c r="O226" s="22">
        <f t="shared" si="39"/>
        <v>0.0065243270109348345</v>
      </c>
      <c r="P226" s="24">
        <f t="shared" si="40"/>
        <v>0.012711795350879348</v>
      </c>
      <c r="Q226" s="24">
        <f t="shared" si="41"/>
        <v>0.0064447504705680315</v>
      </c>
      <c r="R226" s="22">
        <f t="shared" si="42"/>
        <v>0.011070348457088463</v>
      </c>
      <c r="S226" s="22">
        <f t="shared" si="43"/>
        <v>0.006454233480278929</v>
      </c>
    </row>
    <row r="227" spans="2:19" ht="12.75">
      <c r="B227" s="3">
        <v>39888</v>
      </c>
      <c r="C227" s="2">
        <v>3863.99</v>
      </c>
      <c r="D227" s="2">
        <v>273.2</v>
      </c>
      <c r="E227" s="2">
        <v>38607</v>
      </c>
      <c r="F227" s="21">
        <f t="shared" si="33"/>
        <v>0.028963636232325764</v>
      </c>
      <c r="G227" s="21">
        <f t="shared" si="34"/>
        <v>-0.011644964196879742</v>
      </c>
      <c r="H227" s="21">
        <f t="shared" si="35"/>
        <v>-0.010512580389087024</v>
      </c>
      <c r="I227" s="21"/>
      <c r="J227" s="21"/>
      <c r="K227" s="21"/>
      <c r="L227" s="22">
        <f t="shared" si="36"/>
        <v>0.03947621662141279</v>
      </c>
      <c r="M227" s="22">
        <f t="shared" si="37"/>
        <v>-0.0011323838077927188</v>
      </c>
      <c r="N227" s="22">
        <f t="shared" si="38"/>
        <v>0.033811950927233665</v>
      </c>
      <c r="O227" s="22">
        <f t="shared" si="39"/>
        <v>-0.011672974006704973</v>
      </c>
      <c r="P227" s="24">
        <f t="shared" si="40"/>
        <v>0.03376918836278944</v>
      </c>
      <c r="Q227" s="24">
        <f t="shared" si="41"/>
        <v>-0.011752550547071777</v>
      </c>
      <c r="R227" s="22">
        <f t="shared" si="42"/>
        <v>0.028884271152960685</v>
      </c>
      <c r="S227" s="22">
        <f t="shared" si="43"/>
        <v>-0.011724329276244823</v>
      </c>
    </row>
    <row r="228" spans="2:19" ht="12.75">
      <c r="B228" s="3">
        <v>39889</v>
      </c>
      <c r="C228" s="2">
        <v>3857.1</v>
      </c>
      <c r="D228" s="2">
        <v>272.4</v>
      </c>
      <c r="E228" s="2">
        <v>39510</v>
      </c>
      <c r="F228" s="21">
        <f t="shared" si="33"/>
        <v>-0.0017847225790284312</v>
      </c>
      <c r="G228" s="21">
        <f t="shared" si="34"/>
        <v>-0.0029325534212777528</v>
      </c>
      <c r="H228" s="21">
        <f t="shared" si="35"/>
        <v>0.023120197243661923</v>
      </c>
      <c r="I228" s="21"/>
      <c r="J228" s="21"/>
      <c r="K228" s="21"/>
      <c r="L228" s="22">
        <f t="shared" si="36"/>
        <v>-0.024904919822690354</v>
      </c>
      <c r="M228" s="22">
        <f t="shared" si="37"/>
        <v>-0.026052750664939676</v>
      </c>
      <c r="N228" s="22">
        <f t="shared" si="38"/>
        <v>-0.01244756537278995</v>
      </c>
      <c r="O228" s="22">
        <f t="shared" si="39"/>
        <v>-0.002870951768405823</v>
      </c>
      <c r="P228" s="24">
        <f t="shared" si="40"/>
        <v>-0.012490327937234176</v>
      </c>
      <c r="Q228" s="24">
        <f t="shared" si="41"/>
        <v>-0.0029505283087726264</v>
      </c>
      <c r="R228" s="22">
        <f t="shared" si="42"/>
        <v>-0.0018640876583935107</v>
      </c>
      <c r="S228" s="22">
        <f t="shared" si="43"/>
        <v>-0.003011918500642832</v>
      </c>
    </row>
    <row r="229" spans="2:19" ht="12.75">
      <c r="B229" s="3">
        <v>39890</v>
      </c>
      <c r="C229" s="2">
        <v>3804.99</v>
      </c>
      <c r="D229" s="2">
        <v>268</v>
      </c>
      <c r="E229" s="2">
        <v>40142</v>
      </c>
      <c r="F229" s="21">
        <f t="shared" si="33"/>
        <v>-0.013602242586873812</v>
      </c>
      <c r="G229" s="21">
        <f t="shared" si="34"/>
        <v>-0.016284593764500525</v>
      </c>
      <c r="H229" s="21">
        <f t="shared" si="35"/>
        <v>0.01586936331400193</v>
      </c>
      <c r="I229" s="21"/>
      <c r="J229" s="21"/>
      <c r="K229" s="21"/>
      <c r="L229" s="22">
        <f t="shared" si="36"/>
        <v>-0.02947160590087574</v>
      </c>
      <c r="M229" s="22">
        <f t="shared" si="37"/>
        <v>-0.03215395707850245</v>
      </c>
      <c r="N229" s="22">
        <f t="shared" si="38"/>
        <v>-0.020921061041187655</v>
      </c>
      <c r="O229" s="22">
        <f t="shared" si="39"/>
        <v>-0.016242311296065456</v>
      </c>
      <c r="P229" s="24">
        <f t="shared" si="40"/>
        <v>-0.020963823605631877</v>
      </c>
      <c r="Q229" s="24">
        <f t="shared" si="41"/>
        <v>-0.01632188783643226</v>
      </c>
      <c r="R229" s="22">
        <f t="shared" si="42"/>
        <v>-0.013681607666238892</v>
      </c>
      <c r="S229" s="22">
        <f t="shared" si="43"/>
        <v>-0.016363958843865604</v>
      </c>
    </row>
    <row r="230" spans="2:19" ht="12.75">
      <c r="B230" s="3">
        <v>39891</v>
      </c>
      <c r="C230" s="2">
        <v>3816.93</v>
      </c>
      <c r="D230" s="2">
        <v>267.5</v>
      </c>
      <c r="E230" s="2">
        <v>40453</v>
      </c>
      <c r="F230" s="21">
        <f t="shared" si="33"/>
        <v>0.0031330713959353876</v>
      </c>
      <c r="G230" s="21">
        <f t="shared" si="34"/>
        <v>-0.0018674141747954732</v>
      </c>
      <c r="H230" s="21">
        <f t="shared" si="35"/>
        <v>0.007717638653652922</v>
      </c>
      <c r="I230" s="21"/>
      <c r="J230" s="21"/>
      <c r="K230" s="21"/>
      <c r="L230" s="22">
        <f t="shared" si="36"/>
        <v>-0.004584567257717534</v>
      </c>
      <c r="M230" s="22">
        <f t="shared" si="37"/>
        <v>-0.009585052828448395</v>
      </c>
      <c r="N230" s="22">
        <f t="shared" si="38"/>
        <v>-0.00042623940213825815</v>
      </c>
      <c r="O230" s="22">
        <f t="shared" si="39"/>
        <v>-0.0018468512318273443</v>
      </c>
      <c r="P230" s="24">
        <f t="shared" si="40"/>
        <v>-0.00046900196658248216</v>
      </c>
      <c r="Q230" s="24">
        <f t="shared" si="41"/>
        <v>-0.0019264277721941475</v>
      </c>
      <c r="R230" s="22">
        <f t="shared" si="42"/>
        <v>0.0030537063165703084</v>
      </c>
      <c r="S230" s="22">
        <f t="shared" si="43"/>
        <v>-0.0019467792541605525</v>
      </c>
    </row>
    <row r="231" spans="2:19" ht="12.75">
      <c r="B231" s="3">
        <v>39892</v>
      </c>
      <c r="C231" s="2">
        <v>3842.85</v>
      </c>
      <c r="D231" s="2">
        <v>271</v>
      </c>
      <c r="E231" s="2">
        <v>40076</v>
      </c>
      <c r="F231" s="21">
        <f t="shared" si="33"/>
        <v>0.006767844229455783</v>
      </c>
      <c r="G231" s="21">
        <f t="shared" si="34"/>
        <v>0.012999254543639597</v>
      </c>
      <c r="H231" s="21">
        <f t="shared" si="35"/>
        <v>-0.009363154993937656</v>
      </c>
      <c r="I231" s="21"/>
      <c r="J231" s="21"/>
      <c r="K231" s="21"/>
      <c r="L231" s="22">
        <f t="shared" si="36"/>
        <v>0.01613099922339344</v>
      </c>
      <c r="M231" s="22">
        <f t="shared" si="37"/>
        <v>0.022362409537577253</v>
      </c>
      <c r="N231" s="22">
        <f t="shared" si="38"/>
        <v>0.011086053486141492</v>
      </c>
      <c r="O231" s="22">
        <f t="shared" si="39"/>
        <v>0.012974307272747228</v>
      </c>
      <c r="P231" s="24">
        <f t="shared" si="40"/>
        <v>0.011043290921697268</v>
      </c>
      <c r="Q231" s="24">
        <f t="shared" si="41"/>
        <v>0.012894730732380425</v>
      </c>
      <c r="R231" s="22">
        <f t="shared" si="42"/>
        <v>0.0066884791500907035</v>
      </c>
      <c r="S231" s="22">
        <f t="shared" si="43"/>
        <v>0.012919889464274517</v>
      </c>
    </row>
    <row r="232" spans="2:19" ht="12.75">
      <c r="B232" s="3">
        <v>39895</v>
      </c>
      <c r="C232" s="2">
        <v>3952.81</v>
      </c>
      <c r="D232" s="2">
        <v>265.4</v>
      </c>
      <c r="E232" s="2">
        <v>42438</v>
      </c>
      <c r="F232" s="21">
        <f t="shared" si="33"/>
        <v>0.028212439583766603</v>
      </c>
      <c r="G232" s="21">
        <f t="shared" si="34"/>
        <v>-0.02088069898159382</v>
      </c>
      <c r="H232" s="21">
        <f t="shared" si="35"/>
        <v>0.057266535884891376</v>
      </c>
      <c r="I232" s="21"/>
      <c r="J232" s="21"/>
      <c r="K232" s="21"/>
      <c r="L232" s="22">
        <f t="shared" si="36"/>
        <v>-0.029054096301124772</v>
      </c>
      <c r="M232" s="22">
        <f t="shared" si="37"/>
        <v>-0.0781472348664852</v>
      </c>
      <c r="N232" s="22">
        <f t="shared" si="38"/>
        <v>0.0018015892329421336</v>
      </c>
      <c r="O232" s="22">
        <f t="shared" si="39"/>
        <v>-0.020728117529645953</v>
      </c>
      <c r="P232" s="24">
        <f t="shared" si="40"/>
        <v>0.0017588266684979113</v>
      </c>
      <c r="Q232" s="24">
        <f t="shared" si="41"/>
        <v>-0.020807694070012758</v>
      </c>
      <c r="R232" s="22">
        <f t="shared" si="42"/>
        <v>0.028133074504401525</v>
      </c>
      <c r="S232" s="22">
        <f t="shared" si="43"/>
        <v>-0.020960064060958898</v>
      </c>
    </row>
    <row r="233" spans="2:19" ht="12.75">
      <c r="B233" s="3">
        <v>39896</v>
      </c>
      <c r="C233" s="2">
        <v>3911.46</v>
      </c>
      <c r="D233" s="2">
        <v>264</v>
      </c>
      <c r="E233" s="2">
        <v>41475</v>
      </c>
      <c r="F233" s="21">
        <f t="shared" si="33"/>
        <v>-0.010516012563661999</v>
      </c>
      <c r="G233" s="21">
        <f t="shared" si="34"/>
        <v>-0.005289018751790879</v>
      </c>
      <c r="H233" s="21">
        <f t="shared" si="35"/>
        <v>-0.02295335120539968</v>
      </c>
      <c r="I233" s="21"/>
      <c r="J233" s="21"/>
      <c r="K233" s="21"/>
      <c r="L233" s="22">
        <f t="shared" si="36"/>
        <v>0.012437338641737681</v>
      </c>
      <c r="M233" s="22">
        <f t="shared" si="37"/>
        <v>0.0176643324536088</v>
      </c>
      <c r="N233" s="22">
        <f t="shared" si="38"/>
        <v>6.988222407678171E-05</v>
      </c>
      <c r="O233" s="22">
        <f t="shared" si="39"/>
        <v>-0.0053501758586399625</v>
      </c>
      <c r="P233" s="24">
        <f t="shared" si="40"/>
        <v>2.711965963255597E-05</v>
      </c>
      <c r="Q233" s="24">
        <f t="shared" si="41"/>
        <v>-0.005429752399006766</v>
      </c>
      <c r="R233" s="22">
        <f t="shared" si="42"/>
        <v>-0.010595377643027079</v>
      </c>
      <c r="S233" s="22">
        <f t="shared" si="43"/>
        <v>-0.005368383831155958</v>
      </c>
    </row>
    <row r="234" spans="2:19" ht="12.75">
      <c r="B234" s="3">
        <v>39897</v>
      </c>
      <c r="C234" s="2">
        <v>3900.25</v>
      </c>
      <c r="D234" s="2">
        <v>265.6</v>
      </c>
      <c r="E234" s="2">
        <v>41799</v>
      </c>
      <c r="F234" s="21">
        <f t="shared" si="33"/>
        <v>-0.0028700521895759874</v>
      </c>
      <c r="G234" s="21">
        <f t="shared" si="34"/>
        <v>0.006042314455962662</v>
      </c>
      <c r="H234" s="21">
        <f t="shared" si="35"/>
        <v>0.007781579723056245</v>
      </c>
      <c r="I234" s="21"/>
      <c r="J234" s="21"/>
      <c r="K234" s="21"/>
      <c r="L234" s="22">
        <f t="shared" si="36"/>
        <v>-0.010651631912632232</v>
      </c>
      <c r="M234" s="22">
        <f t="shared" si="37"/>
        <v>-0.0017392652670935836</v>
      </c>
      <c r="N234" s="22">
        <f t="shared" si="38"/>
        <v>-0.006458852077380454</v>
      </c>
      <c r="O234" s="22">
        <f t="shared" si="39"/>
        <v>0.006063047764067391</v>
      </c>
      <c r="P234" s="24">
        <f t="shared" si="40"/>
        <v>-0.006501614641824678</v>
      </c>
      <c r="Q234" s="24">
        <f t="shared" si="41"/>
        <v>0.005983471223700588</v>
      </c>
      <c r="R234" s="22">
        <f t="shared" si="42"/>
        <v>-0.0029494172689410666</v>
      </c>
      <c r="S234" s="22">
        <f t="shared" si="43"/>
        <v>0.0059629493765975825</v>
      </c>
    </row>
    <row r="235" spans="2:19" ht="12.75">
      <c r="B235" s="3">
        <v>39898</v>
      </c>
      <c r="C235" s="2">
        <v>3925.2</v>
      </c>
      <c r="D235" s="2">
        <v>261.4</v>
      </c>
      <c r="E235" s="2">
        <v>42588</v>
      </c>
      <c r="F235" s="21">
        <f t="shared" si="33"/>
        <v>0.006376651704979734</v>
      </c>
      <c r="G235" s="21">
        <f t="shared" si="34"/>
        <v>-0.015939616412157413</v>
      </c>
      <c r="H235" s="21">
        <f t="shared" si="35"/>
        <v>0.018700107652795277</v>
      </c>
      <c r="I235" s="21"/>
      <c r="J235" s="21"/>
      <c r="K235" s="21"/>
      <c r="L235" s="22">
        <f t="shared" si="36"/>
        <v>-0.012323455947815542</v>
      </c>
      <c r="M235" s="22">
        <f t="shared" si="37"/>
        <v>-0.03463972406495269</v>
      </c>
      <c r="N235" s="22">
        <f t="shared" si="38"/>
        <v>-0.002247682509246508</v>
      </c>
      <c r="O235" s="22">
        <f t="shared" si="39"/>
        <v>-0.015889791684100173</v>
      </c>
      <c r="P235" s="24">
        <f t="shared" si="40"/>
        <v>-0.0022904450736907335</v>
      </c>
      <c r="Q235" s="24">
        <f t="shared" si="41"/>
        <v>-0.015969368224466974</v>
      </c>
      <c r="R235" s="22">
        <f t="shared" si="42"/>
        <v>0.006297286625614655</v>
      </c>
      <c r="S235" s="22">
        <f t="shared" si="43"/>
        <v>-0.01601898149152249</v>
      </c>
    </row>
    <row r="236" spans="2:19" ht="12.75">
      <c r="B236" s="3">
        <v>39899</v>
      </c>
      <c r="C236" s="2">
        <v>3898.85</v>
      </c>
      <c r="D236" s="2">
        <v>257.8</v>
      </c>
      <c r="E236" s="2">
        <v>41907</v>
      </c>
      <c r="F236" s="21">
        <f t="shared" si="33"/>
        <v>-0.006735667492708387</v>
      </c>
      <c r="G236" s="21">
        <f t="shared" si="34"/>
        <v>-0.01386771068503443</v>
      </c>
      <c r="H236" s="21">
        <f t="shared" si="35"/>
        <v>-0.016119646038836186</v>
      </c>
      <c r="I236" s="21"/>
      <c r="J236" s="21"/>
      <c r="K236" s="21"/>
      <c r="L236" s="22">
        <f t="shared" si="36"/>
        <v>0.009383978546127799</v>
      </c>
      <c r="M236" s="22">
        <f t="shared" si="37"/>
        <v>0.0022519353538017553</v>
      </c>
      <c r="N236" s="22">
        <f t="shared" si="38"/>
        <v>0.0006985792739496993</v>
      </c>
      <c r="O236" s="22">
        <f t="shared" si="39"/>
        <v>-0.013910660008919416</v>
      </c>
      <c r="P236" s="24">
        <f t="shared" si="40"/>
        <v>0.0006558167095054744</v>
      </c>
      <c r="Q236" s="24">
        <f t="shared" si="41"/>
        <v>-0.013990236549286219</v>
      </c>
      <c r="R236" s="22">
        <f t="shared" si="42"/>
        <v>-0.006815032572073466</v>
      </c>
      <c r="S236" s="22">
        <f t="shared" si="43"/>
        <v>-0.01394707576439951</v>
      </c>
    </row>
    <row r="237" spans="2:19" ht="12.75">
      <c r="B237" s="3">
        <v>39902</v>
      </c>
      <c r="C237" s="2">
        <v>3762.91</v>
      </c>
      <c r="D237" s="2">
        <v>257</v>
      </c>
      <c r="E237" s="2">
        <v>40653</v>
      </c>
      <c r="F237" s="21">
        <f t="shared" si="33"/>
        <v>-0.0354890436196412</v>
      </c>
      <c r="G237" s="21">
        <f t="shared" si="34"/>
        <v>-0.003108005609867307</v>
      </c>
      <c r="H237" s="21">
        <f t="shared" si="35"/>
        <v>-0.030380243404837057</v>
      </c>
      <c r="I237" s="21"/>
      <c r="J237" s="21"/>
      <c r="K237" s="21"/>
      <c r="L237" s="22">
        <f t="shared" si="36"/>
        <v>-0.00510880021480414</v>
      </c>
      <c r="M237" s="22">
        <f t="shared" si="37"/>
        <v>0.02727223779496975</v>
      </c>
      <c r="N237" s="22">
        <f t="shared" si="38"/>
        <v>-0.02147792788182926</v>
      </c>
      <c r="O237" s="22">
        <f t="shared" si="39"/>
        <v>-0.0031889509923251724</v>
      </c>
      <c r="P237" s="24">
        <f t="shared" si="40"/>
        <v>-0.021520690446273485</v>
      </c>
      <c r="Q237" s="24">
        <f t="shared" si="41"/>
        <v>-0.003268527532691976</v>
      </c>
      <c r="R237" s="22">
        <f t="shared" si="42"/>
        <v>-0.03556840869900628</v>
      </c>
      <c r="S237" s="22">
        <f t="shared" si="43"/>
        <v>-0.003187370689232386</v>
      </c>
    </row>
    <row r="238" spans="2:19" ht="12.75">
      <c r="B238" s="3">
        <v>39903</v>
      </c>
      <c r="C238" s="2">
        <v>3926.14</v>
      </c>
      <c r="D238" s="2">
        <v>262.5</v>
      </c>
      <c r="E238" s="2">
        <v>40925</v>
      </c>
      <c r="F238" s="21">
        <f t="shared" si="33"/>
        <v>0.04246416068515927</v>
      </c>
      <c r="G238" s="21">
        <f t="shared" si="34"/>
        <v>0.021174997136458564</v>
      </c>
      <c r="H238" s="21">
        <f t="shared" si="35"/>
        <v>0.006668489248512216</v>
      </c>
      <c r="I238" s="21"/>
      <c r="J238" s="21"/>
      <c r="K238" s="21"/>
      <c r="L238" s="22">
        <f t="shared" si="36"/>
        <v>0.03579567143664705</v>
      </c>
      <c r="M238" s="22">
        <f t="shared" si="37"/>
        <v>0.014506507887946348</v>
      </c>
      <c r="N238" s="22">
        <f t="shared" si="38"/>
        <v>0.03938870887220958</v>
      </c>
      <c r="O238" s="22">
        <f t="shared" si="39"/>
        <v>0.021192764716706163</v>
      </c>
      <c r="P238" s="24">
        <f t="shared" si="40"/>
        <v>0.03934594630776535</v>
      </c>
      <c r="Q238" s="24">
        <f t="shared" si="41"/>
        <v>0.021113188176339358</v>
      </c>
      <c r="R238" s="22">
        <f t="shared" si="42"/>
        <v>0.04238479560579419</v>
      </c>
      <c r="S238" s="22">
        <f t="shared" si="43"/>
        <v>0.021095632057093486</v>
      </c>
    </row>
    <row r="239" spans="2:19" ht="12.75">
      <c r="B239" s="3">
        <v>39904</v>
      </c>
      <c r="C239" s="2">
        <v>3955.61</v>
      </c>
      <c r="D239" s="2">
        <v>261.3</v>
      </c>
      <c r="E239" s="2">
        <v>41976</v>
      </c>
      <c r="F239" s="21">
        <f t="shared" si="33"/>
        <v>0.0074780695489746135</v>
      </c>
      <c r="G239" s="21">
        <f t="shared" si="34"/>
        <v>-0.004581909505111621</v>
      </c>
      <c r="H239" s="21">
        <f t="shared" si="35"/>
        <v>0.025356903127212022</v>
      </c>
      <c r="I239" s="21"/>
      <c r="J239" s="21"/>
      <c r="K239" s="21"/>
      <c r="L239" s="22">
        <f t="shared" si="36"/>
        <v>-0.01787883357823741</v>
      </c>
      <c r="M239" s="22">
        <f t="shared" si="37"/>
        <v>-0.029938812632323644</v>
      </c>
      <c r="N239" s="22">
        <f t="shared" si="38"/>
        <v>-0.004216323406787113</v>
      </c>
      <c r="O239" s="22">
        <f t="shared" si="39"/>
        <v>-0.004514348353799304</v>
      </c>
      <c r="P239" s="24">
        <f t="shared" si="40"/>
        <v>-0.004259085971231337</v>
      </c>
      <c r="Q239" s="24">
        <f t="shared" si="41"/>
        <v>-0.004593924894166108</v>
      </c>
      <c r="R239" s="22">
        <f t="shared" si="42"/>
        <v>0.007398704469609534</v>
      </c>
      <c r="S239" s="22">
        <f t="shared" si="43"/>
        <v>-0.0046612745844767005</v>
      </c>
    </row>
    <row r="240" spans="2:19" ht="12.75">
      <c r="B240" s="3">
        <v>39905</v>
      </c>
      <c r="C240" s="2">
        <v>4124.97</v>
      </c>
      <c r="D240" s="2">
        <v>260.3</v>
      </c>
      <c r="E240" s="2">
        <v>43736</v>
      </c>
      <c r="F240" s="21">
        <f t="shared" si="33"/>
        <v>0.041923922560939526</v>
      </c>
      <c r="G240" s="21">
        <f t="shared" si="34"/>
        <v>-0.0038343605260471115</v>
      </c>
      <c r="H240" s="21">
        <f t="shared" si="35"/>
        <v>0.04107353520828757</v>
      </c>
      <c r="I240" s="21"/>
      <c r="J240" s="21"/>
      <c r="K240" s="21"/>
      <c r="L240" s="22">
        <f t="shared" si="36"/>
        <v>0.0008503873526519573</v>
      </c>
      <c r="M240" s="22">
        <f t="shared" si="37"/>
        <v>-0.04490789573433468</v>
      </c>
      <c r="N240" s="22">
        <f t="shared" si="38"/>
        <v>0.022981149525988023</v>
      </c>
      <c r="O240" s="22">
        <f t="shared" si="39"/>
        <v>-0.0037249238447135415</v>
      </c>
      <c r="P240" s="24">
        <f t="shared" si="40"/>
        <v>0.0229383869615438</v>
      </c>
      <c r="Q240" s="24">
        <f t="shared" si="41"/>
        <v>-0.003804500385080345</v>
      </c>
      <c r="R240" s="22">
        <f t="shared" si="42"/>
        <v>0.041844557481574444</v>
      </c>
      <c r="S240" s="22">
        <f t="shared" si="43"/>
        <v>-0.003913725605412191</v>
      </c>
    </row>
    <row r="241" spans="2:19" ht="12.75">
      <c r="B241" s="3">
        <v>39906</v>
      </c>
      <c r="C241" s="2">
        <v>4029.67</v>
      </c>
      <c r="D241" s="2">
        <v>260.8</v>
      </c>
      <c r="E241" s="2">
        <v>44390</v>
      </c>
      <c r="F241" s="21">
        <f t="shared" si="33"/>
        <v>-0.02337426028324278</v>
      </c>
      <c r="G241" s="21">
        <f t="shared" si="34"/>
        <v>0.0019190180519781182</v>
      </c>
      <c r="H241" s="21">
        <f t="shared" si="35"/>
        <v>0.014842657253245732</v>
      </c>
      <c r="I241" s="21"/>
      <c r="J241" s="21"/>
      <c r="K241" s="21"/>
      <c r="L241" s="22">
        <f t="shared" si="36"/>
        <v>-0.03821691753648851</v>
      </c>
      <c r="M241" s="22">
        <f t="shared" si="37"/>
        <v>-0.012923639201267614</v>
      </c>
      <c r="N241" s="22">
        <f t="shared" si="38"/>
        <v>-0.030219570436313792</v>
      </c>
      <c r="O241" s="22">
        <f t="shared" si="39"/>
        <v>0.001958564955932933</v>
      </c>
      <c r="P241" s="24">
        <f t="shared" si="40"/>
        <v>-0.030262333000758018</v>
      </c>
      <c r="Q241" s="24">
        <f t="shared" si="41"/>
        <v>0.0018789884155661297</v>
      </c>
      <c r="R241" s="22">
        <f t="shared" si="42"/>
        <v>-0.02345362536260786</v>
      </c>
      <c r="S241" s="22">
        <f t="shared" si="43"/>
        <v>0.001839652972613039</v>
      </c>
    </row>
    <row r="242" spans="2:19" ht="12.75">
      <c r="B242" s="3">
        <v>39909</v>
      </c>
      <c r="C242" s="2">
        <v>3993.54</v>
      </c>
      <c r="D242" s="2">
        <v>258.9</v>
      </c>
      <c r="E242" s="2">
        <v>44167</v>
      </c>
      <c r="F242" s="21">
        <f t="shared" si="33"/>
        <v>-0.009006431148089225</v>
      </c>
      <c r="G242" s="21">
        <f t="shared" si="34"/>
        <v>-0.007311943295006032</v>
      </c>
      <c r="H242" s="21">
        <f t="shared" si="35"/>
        <v>-0.005036314946445041</v>
      </c>
      <c r="I242" s="21"/>
      <c r="J242" s="21"/>
      <c r="K242" s="21"/>
      <c r="L242" s="22">
        <f t="shared" si="36"/>
        <v>-0.003970116201644184</v>
      </c>
      <c r="M242" s="22">
        <f t="shared" si="37"/>
        <v>-0.002275628348560991</v>
      </c>
      <c r="N242" s="22">
        <f t="shared" si="38"/>
        <v>-0.006683724556624637</v>
      </c>
      <c r="O242" s="22">
        <f t="shared" si="39"/>
        <v>-0.007325362095971048</v>
      </c>
      <c r="P242" s="24">
        <f t="shared" si="40"/>
        <v>-0.006726487121068861</v>
      </c>
      <c r="Q242" s="24">
        <f t="shared" si="41"/>
        <v>-0.007404938636337852</v>
      </c>
      <c r="R242" s="22">
        <f t="shared" si="42"/>
        <v>-0.009085796227454306</v>
      </c>
      <c r="S242" s="22">
        <f t="shared" si="43"/>
        <v>-0.0073913083743711114</v>
      </c>
    </row>
    <row r="243" spans="2:19" ht="12.75">
      <c r="B243" s="3">
        <v>39910</v>
      </c>
      <c r="C243" s="2">
        <v>3930.52</v>
      </c>
      <c r="D243" s="2">
        <v>254.6</v>
      </c>
      <c r="E243" s="2">
        <v>43824</v>
      </c>
      <c r="F243" s="21">
        <f t="shared" si="33"/>
        <v>-0.015906322951721424</v>
      </c>
      <c r="G243" s="21">
        <f t="shared" si="34"/>
        <v>-0.01674820063418576</v>
      </c>
      <c r="H243" s="21">
        <f t="shared" si="35"/>
        <v>-0.007796291378776497</v>
      </c>
      <c r="I243" s="21"/>
      <c r="J243" s="21"/>
      <c r="K243" s="21"/>
      <c r="L243" s="22">
        <f t="shared" si="36"/>
        <v>-0.008110031572944928</v>
      </c>
      <c r="M243" s="22">
        <f t="shared" si="37"/>
        <v>-0.008951909255409264</v>
      </c>
      <c r="N243" s="22">
        <f t="shared" si="38"/>
        <v>-0.012310738170582019</v>
      </c>
      <c r="O243" s="22">
        <f t="shared" si="39"/>
        <v>-0.01676897314015283</v>
      </c>
      <c r="P243" s="24">
        <f t="shared" si="40"/>
        <v>-0.012353500735026243</v>
      </c>
      <c r="Q243" s="24">
        <f t="shared" si="41"/>
        <v>-0.016848549680519635</v>
      </c>
      <c r="R243" s="22">
        <f t="shared" si="42"/>
        <v>-0.015985688031086503</v>
      </c>
      <c r="S243" s="22">
        <f t="shared" si="43"/>
        <v>-0.01682756571355084</v>
      </c>
    </row>
    <row r="244" spans="2:19" ht="12.75">
      <c r="B244" s="3">
        <v>39911</v>
      </c>
      <c r="C244" s="2">
        <v>3925.52</v>
      </c>
      <c r="D244" s="2">
        <v>257.3</v>
      </c>
      <c r="E244" s="2">
        <v>44181</v>
      </c>
      <c r="F244" s="21">
        <f t="shared" si="33"/>
        <v>-0.0012729061143071068</v>
      </c>
      <c r="G244" s="21">
        <f t="shared" si="34"/>
        <v>0.010549033164392353</v>
      </c>
      <c r="H244" s="21">
        <f t="shared" si="35"/>
        <v>0.00811321989141255</v>
      </c>
      <c r="I244" s="21"/>
      <c r="J244" s="21"/>
      <c r="K244" s="21"/>
      <c r="L244" s="22">
        <f t="shared" si="36"/>
        <v>-0.009386126005719655</v>
      </c>
      <c r="M244" s="22">
        <f t="shared" si="37"/>
        <v>0.002435813272979804</v>
      </c>
      <c r="N244" s="22">
        <f t="shared" si="38"/>
        <v>-0.005014655691165342</v>
      </c>
      <c r="O244" s="22">
        <f t="shared" si="39"/>
        <v>0.010570650097420961</v>
      </c>
      <c r="P244" s="24">
        <f t="shared" si="40"/>
        <v>-0.005057418255609565</v>
      </c>
      <c r="Q244" s="24">
        <f t="shared" si="41"/>
        <v>0.010491073557054156</v>
      </c>
      <c r="R244" s="22">
        <f t="shared" si="42"/>
        <v>-0.0013522711936721863</v>
      </c>
      <c r="S244" s="22">
        <f t="shared" si="43"/>
        <v>0.010469668085027273</v>
      </c>
    </row>
    <row r="245" spans="2:19" ht="12.75">
      <c r="B245" s="3">
        <v>39912</v>
      </c>
      <c r="C245" s="2">
        <v>3983.71</v>
      </c>
      <c r="D245" s="2">
        <v>254.4</v>
      </c>
      <c r="E245" s="2">
        <v>45538</v>
      </c>
      <c r="F245" s="21">
        <f t="shared" si="33"/>
        <v>0.014714719372723154</v>
      </c>
      <c r="G245" s="21">
        <f t="shared" si="34"/>
        <v>-0.01133488782173146</v>
      </c>
      <c r="H245" s="21">
        <f t="shared" si="35"/>
        <v>0.030252309823838076</v>
      </c>
      <c r="I245" s="21"/>
      <c r="J245" s="21"/>
      <c r="K245" s="21"/>
      <c r="L245" s="22">
        <f t="shared" si="36"/>
        <v>-0.015537590451114922</v>
      </c>
      <c r="M245" s="22">
        <f t="shared" si="37"/>
        <v>-0.041587197645569535</v>
      </c>
      <c r="N245" s="22">
        <f t="shared" si="38"/>
        <v>0.0007626055390843756</v>
      </c>
      <c r="O245" s="22">
        <f t="shared" si="39"/>
        <v>-0.011254283306609816</v>
      </c>
      <c r="P245" s="24">
        <f t="shared" si="40"/>
        <v>0.0007198429746401499</v>
      </c>
      <c r="Q245" s="24">
        <f t="shared" si="41"/>
        <v>-0.01133385984697662</v>
      </c>
      <c r="R245" s="22">
        <f t="shared" si="42"/>
        <v>0.014635354293358074</v>
      </c>
      <c r="S245" s="22">
        <f t="shared" si="43"/>
        <v>-0.01141425290109654</v>
      </c>
    </row>
    <row r="246" spans="2:19" ht="12.75">
      <c r="B246" s="3">
        <v>39913</v>
      </c>
      <c r="C246" s="2">
        <v>3983.71</v>
      </c>
      <c r="D246" s="2">
        <v>261.1</v>
      </c>
      <c r="E246" s="2">
        <v>45538</v>
      </c>
      <c r="F246" s="21">
        <f t="shared" si="33"/>
        <v>0</v>
      </c>
      <c r="G246" s="21">
        <f t="shared" si="34"/>
        <v>0.025995644239116253</v>
      </c>
      <c r="H246" s="21">
        <f t="shared" si="35"/>
        <v>0</v>
      </c>
      <c r="I246" s="21"/>
      <c r="J246" s="21"/>
      <c r="K246" s="21"/>
      <c r="L246" s="22">
        <f t="shared" si="36"/>
        <v>0</v>
      </c>
      <c r="M246" s="22">
        <f t="shared" si="37"/>
        <v>0.025995644239116253</v>
      </c>
      <c r="N246" s="22">
        <f t="shared" si="38"/>
        <v>0</v>
      </c>
      <c r="O246" s="22">
        <f t="shared" si="39"/>
        <v>0.025995644239116253</v>
      </c>
      <c r="P246" s="24">
        <f t="shared" si="40"/>
        <v>-4.2762564444224306E-05</v>
      </c>
      <c r="Q246" s="24">
        <f t="shared" si="41"/>
        <v>0.025916067698749448</v>
      </c>
      <c r="R246" s="22">
        <f t="shared" si="42"/>
        <v>-7.936507936507937E-05</v>
      </c>
      <c r="S246" s="22">
        <f t="shared" si="43"/>
        <v>0.025916279159751174</v>
      </c>
    </row>
    <row r="247" spans="2:19" ht="12.75">
      <c r="B247" s="3">
        <v>39916</v>
      </c>
      <c r="C247" s="2">
        <v>3983.71</v>
      </c>
      <c r="D247" s="2">
        <v>261.9</v>
      </c>
      <c r="E247" s="2">
        <v>45991</v>
      </c>
      <c r="F247" s="21">
        <f t="shared" si="33"/>
        <v>0</v>
      </c>
      <c r="G247" s="21">
        <f t="shared" si="34"/>
        <v>0.0030592758085828623</v>
      </c>
      <c r="H247" s="21">
        <f t="shared" si="35"/>
        <v>0.00989858293682562</v>
      </c>
      <c r="I247" s="21"/>
      <c r="J247" s="21"/>
      <c r="K247" s="21"/>
      <c r="L247" s="22">
        <f t="shared" si="36"/>
        <v>-0.00989858293682562</v>
      </c>
      <c r="M247" s="22">
        <f t="shared" si="37"/>
        <v>-0.006839307128242758</v>
      </c>
      <c r="N247" s="22">
        <f t="shared" si="38"/>
        <v>-0.004565144173470061</v>
      </c>
      <c r="O247" s="22">
        <f t="shared" si="39"/>
        <v>0.0030856496783025723</v>
      </c>
      <c r="P247" s="24">
        <f t="shared" si="40"/>
        <v>-0.004607906737914285</v>
      </c>
      <c r="Q247" s="24">
        <f t="shared" si="41"/>
        <v>0.003006073137935769</v>
      </c>
      <c r="R247" s="22">
        <f t="shared" si="42"/>
        <v>-7.936507936507937E-05</v>
      </c>
      <c r="S247" s="22">
        <f t="shared" si="43"/>
        <v>0.002979910729217783</v>
      </c>
    </row>
    <row r="248" spans="2:19" ht="12.75">
      <c r="B248" s="3">
        <v>39917</v>
      </c>
      <c r="C248" s="2">
        <v>3988.99</v>
      </c>
      <c r="D248" s="2">
        <v>259.4</v>
      </c>
      <c r="E248" s="2">
        <v>45418</v>
      </c>
      <c r="F248" s="21">
        <f t="shared" si="33"/>
        <v>0.0013245201178811554</v>
      </c>
      <c r="G248" s="21">
        <f t="shared" si="34"/>
        <v>-0.009591479631322746</v>
      </c>
      <c r="H248" s="21">
        <f t="shared" si="35"/>
        <v>-0.012537222930321326</v>
      </c>
      <c r="I248" s="21"/>
      <c r="J248" s="21"/>
      <c r="K248" s="21"/>
      <c r="L248" s="22">
        <f t="shared" si="36"/>
        <v>0.013861743048202481</v>
      </c>
      <c r="M248" s="22">
        <f t="shared" si="37"/>
        <v>0.00294574329899858</v>
      </c>
      <c r="N248" s="22">
        <f t="shared" si="38"/>
        <v>0.00710658312398313</v>
      </c>
      <c r="O248" s="22">
        <f t="shared" si="39"/>
        <v>-0.009624883916190747</v>
      </c>
      <c r="P248" s="24">
        <f t="shared" si="40"/>
        <v>0.007063820559538906</v>
      </c>
      <c r="Q248" s="24">
        <f t="shared" si="41"/>
        <v>-0.00970446045655755</v>
      </c>
      <c r="R248" s="22">
        <f t="shared" si="42"/>
        <v>0.0012451550385160761</v>
      </c>
      <c r="S248" s="22">
        <f t="shared" si="43"/>
        <v>-0.009670844710687826</v>
      </c>
    </row>
    <row r="249" spans="2:19" ht="12.75">
      <c r="B249" s="3">
        <v>39918</v>
      </c>
      <c r="C249" s="2">
        <v>3968.4</v>
      </c>
      <c r="D249" s="2">
        <v>257.2</v>
      </c>
      <c r="E249" s="2">
        <v>45272</v>
      </c>
      <c r="F249" s="21">
        <f t="shared" si="33"/>
        <v>-0.005175075232558529</v>
      </c>
      <c r="G249" s="21">
        <f t="shared" si="34"/>
        <v>-0.008517279518879088</v>
      </c>
      <c r="H249" s="21">
        <f t="shared" si="35"/>
        <v>-0.003219762402254508</v>
      </c>
      <c r="I249" s="21"/>
      <c r="J249" s="21"/>
      <c r="K249" s="21"/>
      <c r="L249" s="22">
        <f t="shared" si="36"/>
        <v>-0.001955312830304021</v>
      </c>
      <c r="M249" s="22">
        <f t="shared" si="37"/>
        <v>-0.00529751711662458</v>
      </c>
      <c r="N249" s="22">
        <f t="shared" si="38"/>
        <v>-0.0036901475752949067</v>
      </c>
      <c r="O249" s="22">
        <f t="shared" si="39"/>
        <v>-0.008525858281583552</v>
      </c>
      <c r="P249" s="24">
        <f t="shared" si="40"/>
        <v>-0.003732910139739131</v>
      </c>
      <c r="Q249" s="24">
        <f t="shared" si="41"/>
        <v>-0.008605434821950355</v>
      </c>
      <c r="R249" s="22">
        <f t="shared" si="42"/>
        <v>-0.0052544403119236084</v>
      </c>
      <c r="S249" s="22">
        <f t="shared" si="43"/>
        <v>-0.008596644598244168</v>
      </c>
    </row>
    <row r="250" spans="2:19" ht="12.75">
      <c r="B250" s="3">
        <v>39919</v>
      </c>
      <c r="C250" s="2">
        <v>4052.98</v>
      </c>
      <c r="D250" s="2">
        <v>257.3</v>
      </c>
      <c r="E250" s="2">
        <v>46024</v>
      </c>
      <c r="F250" s="21">
        <f t="shared" si="33"/>
        <v>0.021089422224052343</v>
      </c>
      <c r="G250" s="21">
        <f t="shared" si="34"/>
        <v>0.0003887269242342976</v>
      </c>
      <c r="H250" s="21">
        <f t="shared" si="35"/>
        <v>0.016474259720769626</v>
      </c>
      <c r="I250" s="21"/>
      <c r="J250" s="21"/>
      <c r="K250" s="21"/>
      <c r="L250" s="22">
        <f t="shared" si="36"/>
        <v>0.004615162503282717</v>
      </c>
      <c r="M250" s="22">
        <f t="shared" si="37"/>
        <v>-0.016085532796535327</v>
      </c>
      <c r="N250" s="22">
        <f t="shared" si="38"/>
        <v>0.013491630574834493</v>
      </c>
      <c r="O250" s="22">
        <f t="shared" si="39"/>
        <v>0.00043262108387080625</v>
      </c>
      <c r="P250" s="24">
        <f t="shared" si="40"/>
        <v>0.01344886801039027</v>
      </c>
      <c r="Q250" s="24">
        <f t="shared" si="41"/>
        <v>0.00035304454350400293</v>
      </c>
      <c r="R250" s="22">
        <f t="shared" si="42"/>
        <v>0.021010057144687264</v>
      </c>
      <c r="S250" s="22">
        <f t="shared" si="43"/>
        <v>0.00030936184486921823</v>
      </c>
    </row>
    <row r="251" spans="2:19" ht="12.75">
      <c r="B251" s="3">
        <v>39920</v>
      </c>
      <c r="C251" s="2">
        <v>4092.8</v>
      </c>
      <c r="D251" s="2">
        <v>256.7</v>
      </c>
      <c r="E251" s="2">
        <v>45778</v>
      </c>
      <c r="F251" s="21">
        <f t="shared" si="33"/>
        <v>0.009776919384723845</v>
      </c>
      <c r="G251" s="21">
        <f t="shared" si="34"/>
        <v>-0.0023346314106038255</v>
      </c>
      <c r="H251" s="21">
        <f t="shared" si="35"/>
        <v>-0.005359373190535699</v>
      </c>
      <c r="I251" s="21"/>
      <c r="J251" s="21"/>
      <c r="K251" s="21"/>
      <c r="L251" s="22">
        <f t="shared" si="36"/>
        <v>0.015136292575259544</v>
      </c>
      <c r="M251" s="22">
        <f t="shared" si="37"/>
        <v>0.0030247417799318735</v>
      </c>
      <c r="N251" s="22">
        <f t="shared" si="38"/>
        <v>0.012248617753103815</v>
      </c>
      <c r="O251" s="22">
        <f t="shared" si="39"/>
        <v>-0.0023489109707397152</v>
      </c>
      <c r="P251" s="24">
        <f t="shared" si="40"/>
        <v>0.012205855188659591</v>
      </c>
      <c r="Q251" s="24">
        <f t="shared" si="41"/>
        <v>-0.0024284875111065187</v>
      </c>
      <c r="R251" s="22">
        <f t="shared" si="42"/>
        <v>0.009697554305358765</v>
      </c>
      <c r="S251" s="22">
        <f t="shared" si="43"/>
        <v>-0.0024139964899689047</v>
      </c>
    </row>
    <row r="252" spans="2:19" ht="12.75">
      <c r="B252" s="3">
        <v>39923</v>
      </c>
      <c r="C252" s="2">
        <v>3990.86</v>
      </c>
      <c r="D252" s="2">
        <v>252.2</v>
      </c>
      <c r="E252" s="2">
        <v>44433</v>
      </c>
      <c r="F252" s="21">
        <f t="shared" si="33"/>
        <v>-0.025222585878656712</v>
      </c>
      <c r="G252" s="21">
        <f t="shared" si="34"/>
        <v>-0.017685664346275547</v>
      </c>
      <c r="H252" s="21">
        <f t="shared" si="35"/>
        <v>-0.0298211897575114</v>
      </c>
      <c r="I252" s="21"/>
      <c r="J252" s="21"/>
      <c r="K252" s="21"/>
      <c r="L252" s="22">
        <f t="shared" si="36"/>
        <v>0.004598603878854687</v>
      </c>
      <c r="M252" s="22">
        <f t="shared" si="37"/>
        <v>0.012135525411235852</v>
      </c>
      <c r="N252" s="22">
        <f t="shared" si="38"/>
        <v>-0.011469301036139003</v>
      </c>
      <c r="O252" s="22">
        <f t="shared" si="39"/>
        <v>-0.017765120181375472</v>
      </c>
      <c r="P252" s="24">
        <f t="shared" si="40"/>
        <v>-0.011512063600583228</v>
      </c>
      <c r="Q252" s="24">
        <f t="shared" si="41"/>
        <v>-0.017844696721742277</v>
      </c>
      <c r="R252" s="22">
        <f t="shared" si="42"/>
        <v>-0.02530195095802179</v>
      </c>
      <c r="S252" s="22">
        <f t="shared" si="43"/>
        <v>-0.017765029425640625</v>
      </c>
    </row>
    <row r="253" spans="2:19" ht="12.75">
      <c r="B253" s="3">
        <v>39924</v>
      </c>
      <c r="C253" s="2">
        <v>3987.46</v>
      </c>
      <c r="D253" s="2">
        <v>247.6</v>
      </c>
      <c r="E253" s="2">
        <v>44433</v>
      </c>
      <c r="F253" s="21">
        <f t="shared" si="33"/>
        <v>-0.0008523098110435592</v>
      </c>
      <c r="G253" s="21">
        <f t="shared" si="34"/>
        <v>-0.01840788272037808</v>
      </c>
      <c r="H253" s="21">
        <f t="shared" si="35"/>
        <v>0</v>
      </c>
      <c r="I253" s="21"/>
      <c r="J253" s="21"/>
      <c r="K253" s="21"/>
      <c r="L253" s="22">
        <f t="shared" si="36"/>
        <v>-0.0008523098110435592</v>
      </c>
      <c r="M253" s="22">
        <f t="shared" si="37"/>
        <v>-0.01840788272037808</v>
      </c>
      <c r="N253" s="22">
        <f t="shared" si="38"/>
        <v>-0.0008523098110435592</v>
      </c>
      <c r="O253" s="22">
        <f t="shared" si="39"/>
        <v>-0.01840788272037808</v>
      </c>
      <c r="P253" s="24">
        <f t="shared" si="40"/>
        <v>-0.0008950723754877836</v>
      </c>
      <c r="Q253" s="24">
        <f t="shared" si="41"/>
        <v>-0.018487459260744885</v>
      </c>
      <c r="R253" s="22">
        <f t="shared" si="42"/>
        <v>-0.0009316748904086386</v>
      </c>
      <c r="S253" s="22">
        <f t="shared" si="43"/>
        <v>-0.01848724779974316</v>
      </c>
    </row>
    <row r="254" spans="2:19" ht="12.75">
      <c r="B254" s="3">
        <v>39925</v>
      </c>
      <c r="C254" s="2">
        <v>4030.66</v>
      </c>
      <c r="D254" s="2">
        <v>245.5</v>
      </c>
      <c r="E254" s="2">
        <v>44888</v>
      </c>
      <c r="F254" s="21">
        <f t="shared" si="33"/>
        <v>0.010775697548941367</v>
      </c>
      <c r="G254" s="21">
        <f t="shared" si="34"/>
        <v>-0.00851759357586577</v>
      </c>
      <c r="H254" s="21">
        <f t="shared" si="35"/>
        <v>0.010188061835725746</v>
      </c>
      <c r="I254" s="21"/>
      <c r="J254" s="21"/>
      <c r="K254" s="21"/>
      <c r="L254" s="22">
        <f t="shared" si="36"/>
        <v>0.0005876357132156215</v>
      </c>
      <c r="M254" s="22">
        <f t="shared" si="37"/>
        <v>-0.018705655411591516</v>
      </c>
      <c r="N254" s="22">
        <f t="shared" si="38"/>
        <v>0.006077048113446373</v>
      </c>
      <c r="O254" s="22">
        <f t="shared" si="39"/>
        <v>-0.008490448416072023</v>
      </c>
      <c r="P254" s="24">
        <f t="shared" si="40"/>
        <v>0.006034285549002149</v>
      </c>
      <c r="Q254" s="24">
        <f t="shared" si="41"/>
        <v>-0.008570024956438828</v>
      </c>
      <c r="R254" s="22">
        <f t="shared" si="42"/>
        <v>0.010696332469576287</v>
      </c>
      <c r="S254" s="22">
        <f t="shared" si="43"/>
        <v>-0.00859695865523085</v>
      </c>
    </row>
    <row r="255" spans="2:19" ht="12.75">
      <c r="B255" s="3">
        <v>39926</v>
      </c>
      <c r="C255" s="2">
        <v>4018.23</v>
      </c>
      <c r="D255" s="2">
        <v>244.3</v>
      </c>
      <c r="E255" s="2">
        <v>45801</v>
      </c>
      <c r="F255" s="21">
        <f t="shared" si="33"/>
        <v>-0.0030886270980102293</v>
      </c>
      <c r="G255" s="21">
        <f t="shared" si="34"/>
        <v>-0.004899968970880452</v>
      </c>
      <c r="H255" s="21">
        <f t="shared" si="35"/>
        <v>0.020135426494244213</v>
      </c>
      <c r="I255" s="21"/>
      <c r="J255" s="21"/>
      <c r="K255" s="21"/>
      <c r="L255" s="22">
        <f t="shared" si="36"/>
        <v>-0.02322405359225444</v>
      </c>
      <c r="M255" s="22">
        <f t="shared" si="37"/>
        <v>-0.025035395465124663</v>
      </c>
      <c r="N255" s="22">
        <f t="shared" si="38"/>
        <v>-0.012374918431546492</v>
      </c>
      <c r="O255" s="22">
        <f t="shared" si="39"/>
        <v>-0.004846319966927135</v>
      </c>
      <c r="P255" s="24">
        <f t="shared" si="40"/>
        <v>-0.012417680995990717</v>
      </c>
      <c r="Q255" s="24">
        <f t="shared" si="41"/>
        <v>-0.004925896507293938</v>
      </c>
      <c r="R255" s="22">
        <f t="shared" si="42"/>
        <v>-0.0031679921773753086</v>
      </c>
      <c r="S255" s="22">
        <f t="shared" si="43"/>
        <v>-0.004979334050245531</v>
      </c>
    </row>
    <row r="256" spans="2:19" ht="12.75">
      <c r="B256" s="3">
        <v>39927</v>
      </c>
      <c r="C256" s="2">
        <v>4155.99</v>
      </c>
      <c r="D256" s="2">
        <v>245</v>
      </c>
      <c r="E256" s="2">
        <v>46771</v>
      </c>
      <c r="F256" s="21">
        <f t="shared" si="33"/>
        <v>0.03370915991069974</v>
      </c>
      <c r="G256" s="21">
        <f t="shared" si="34"/>
        <v>0.002861232281032195</v>
      </c>
      <c r="H256" s="21">
        <f t="shared" si="35"/>
        <v>0.020957427793587023</v>
      </c>
      <c r="I256" s="21"/>
      <c r="J256" s="21"/>
      <c r="K256" s="21"/>
      <c r="L256" s="22">
        <f t="shared" si="36"/>
        <v>0.012751732117112717</v>
      </c>
      <c r="M256" s="22">
        <f t="shared" si="37"/>
        <v>-0.018096195512554827</v>
      </c>
      <c r="N256" s="22">
        <f t="shared" si="38"/>
        <v>0.024043768410379092</v>
      </c>
      <c r="O256" s="22">
        <f t="shared" si="39"/>
        <v>0.0029170714323345477</v>
      </c>
      <c r="P256" s="24">
        <f t="shared" si="40"/>
        <v>0.02400100584593487</v>
      </c>
      <c r="Q256" s="24">
        <f t="shared" si="41"/>
        <v>0.0028374948919677443</v>
      </c>
      <c r="R256" s="22">
        <f t="shared" si="42"/>
        <v>0.03362979483133466</v>
      </c>
      <c r="S256" s="22">
        <f t="shared" si="43"/>
        <v>0.0027818672016671157</v>
      </c>
    </row>
    <row r="257" spans="2:19" ht="12.75">
      <c r="B257" s="3">
        <v>39930</v>
      </c>
      <c r="C257" s="2">
        <v>4167.01</v>
      </c>
      <c r="D257" s="2">
        <v>245.5</v>
      </c>
      <c r="E257" s="2">
        <v>45819</v>
      </c>
      <c r="F257" s="21">
        <f t="shared" si="33"/>
        <v>0.002648085171135246</v>
      </c>
      <c r="G257" s="21">
        <f t="shared" si="34"/>
        <v>0.002038736689848309</v>
      </c>
      <c r="H257" s="21">
        <f t="shared" si="35"/>
        <v>-0.020564500480083795</v>
      </c>
      <c r="I257" s="21"/>
      <c r="J257" s="21"/>
      <c r="K257" s="21"/>
      <c r="L257" s="22">
        <f t="shared" si="36"/>
        <v>0.02321258565121904</v>
      </c>
      <c r="M257" s="22">
        <f t="shared" si="37"/>
        <v>0.022603237169932105</v>
      </c>
      <c r="N257" s="22">
        <f t="shared" si="38"/>
        <v>0.012132261860478943</v>
      </c>
      <c r="O257" s="22">
        <f t="shared" si="39"/>
        <v>0.0019839444574677643</v>
      </c>
      <c r="P257" s="24">
        <f t="shared" si="40"/>
        <v>0.012089499296034718</v>
      </c>
      <c r="Q257" s="24">
        <f t="shared" si="41"/>
        <v>0.0019043679171009608</v>
      </c>
      <c r="R257" s="22">
        <f t="shared" si="42"/>
        <v>0.0025687200917701666</v>
      </c>
      <c r="S257" s="22">
        <f t="shared" si="43"/>
        <v>0.0019593716104832296</v>
      </c>
    </row>
    <row r="258" spans="2:19" ht="12.75">
      <c r="B258" s="3">
        <v>39931</v>
      </c>
      <c r="C258" s="2">
        <v>4096.4</v>
      </c>
      <c r="D258" s="2">
        <v>242.7</v>
      </c>
      <c r="E258" s="2">
        <v>45821</v>
      </c>
      <c r="F258" s="21">
        <f t="shared" si="33"/>
        <v>-0.017090213026306835</v>
      </c>
      <c r="G258" s="21">
        <f t="shared" si="34"/>
        <v>-0.011470834502019644</v>
      </c>
      <c r="H258" s="21">
        <f t="shared" si="35"/>
        <v>4.364906155212179E-05</v>
      </c>
      <c r="I258" s="21"/>
      <c r="J258" s="21"/>
      <c r="K258" s="21"/>
      <c r="L258" s="22">
        <f t="shared" si="36"/>
        <v>-0.017133862087858956</v>
      </c>
      <c r="M258" s="22">
        <f t="shared" si="37"/>
        <v>-0.011514483563571766</v>
      </c>
      <c r="N258" s="22">
        <f t="shared" si="38"/>
        <v>-0.017110343610683795</v>
      </c>
      <c r="O258" s="22">
        <f t="shared" si="39"/>
        <v>-0.011470718203083714</v>
      </c>
      <c r="P258" s="24">
        <f t="shared" si="40"/>
        <v>-0.01715310617512802</v>
      </c>
      <c r="Q258" s="24">
        <f t="shared" si="41"/>
        <v>-0.011550294743450517</v>
      </c>
      <c r="R258" s="22">
        <f t="shared" si="42"/>
        <v>-0.017169578105671914</v>
      </c>
      <c r="S258" s="22">
        <f t="shared" si="43"/>
        <v>-0.011550199581384724</v>
      </c>
    </row>
    <row r="259" spans="2:19" ht="12.75">
      <c r="B259" s="3">
        <v>39932</v>
      </c>
      <c r="C259" s="2">
        <v>4189.59</v>
      </c>
      <c r="D259" s="2">
        <v>241.3</v>
      </c>
      <c r="E259" s="2">
        <v>47226</v>
      </c>
      <c r="F259" s="21">
        <f t="shared" si="33"/>
        <v>0.022494337898439347</v>
      </c>
      <c r="G259" s="21">
        <f t="shared" si="34"/>
        <v>-0.005785140101569501</v>
      </c>
      <c r="H259" s="21">
        <f t="shared" si="35"/>
        <v>0.03020208707039774</v>
      </c>
      <c r="I259" s="21"/>
      <c r="J259" s="21"/>
      <c r="K259" s="21"/>
      <c r="L259" s="22">
        <f t="shared" si="36"/>
        <v>-0.007707749171958392</v>
      </c>
      <c r="M259" s="22">
        <f t="shared" si="37"/>
        <v>-0.03598722717196724</v>
      </c>
      <c r="N259" s="22">
        <f t="shared" si="38"/>
        <v>0.008565386381235865</v>
      </c>
      <c r="O259" s="22">
        <f t="shared" si="39"/>
        <v>-0.00570466940038513</v>
      </c>
      <c r="P259" s="24">
        <f t="shared" si="40"/>
        <v>0.00852262381679164</v>
      </c>
      <c r="Q259" s="24">
        <f t="shared" si="41"/>
        <v>-0.005784245940751933</v>
      </c>
      <c r="R259" s="22">
        <f t="shared" si="42"/>
        <v>0.02241497281907427</v>
      </c>
      <c r="S259" s="22">
        <f t="shared" si="43"/>
        <v>-0.005864505180934581</v>
      </c>
    </row>
    <row r="260" spans="2:19" ht="12.75">
      <c r="B260" s="3">
        <v>39933</v>
      </c>
      <c r="C260" s="2">
        <v>4243.71</v>
      </c>
      <c r="D260" s="2">
        <v>245</v>
      </c>
      <c r="E260" s="2">
        <v>47289</v>
      </c>
      <c r="F260" s="21">
        <f t="shared" si="33"/>
        <v>0.012835009536942488</v>
      </c>
      <c r="G260" s="21">
        <f t="shared" si="34"/>
        <v>0.015217237913740805</v>
      </c>
      <c r="H260" s="21">
        <f t="shared" si="35"/>
        <v>0.0013331219241469936</v>
      </c>
      <c r="I260" s="21"/>
      <c r="J260" s="21"/>
      <c r="K260" s="21"/>
      <c r="L260" s="22">
        <f t="shared" si="36"/>
        <v>0.011501887612795495</v>
      </c>
      <c r="M260" s="22">
        <f t="shared" si="37"/>
        <v>0.013884115989593812</v>
      </c>
      <c r="N260" s="22">
        <f t="shared" si="38"/>
        <v>0.01222018478643163</v>
      </c>
      <c r="O260" s="22">
        <f t="shared" si="39"/>
        <v>0.01522078989528931</v>
      </c>
      <c r="P260" s="24">
        <f t="shared" si="40"/>
        <v>0.012177422221987406</v>
      </c>
      <c r="Q260" s="24">
        <f t="shared" si="41"/>
        <v>0.015141213354922505</v>
      </c>
      <c r="R260" s="22">
        <f t="shared" si="42"/>
        <v>0.012755644457577408</v>
      </c>
      <c r="S260" s="22">
        <f t="shared" si="43"/>
        <v>0.015137872834375725</v>
      </c>
    </row>
    <row r="261" spans="2:19" ht="12.75">
      <c r="B261" s="3">
        <v>39934</v>
      </c>
      <c r="C261" s="2">
        <v>4243.22</v>
      </c>
      <c r="D261" s="2">
        <v>247</v>
      </c>
      <c r="E261" s="2">
        <v>47289</v>
      </c>
      <c r="F261" s="21">
        <f t="shared" si="33"/>
        <v>-0.0001154716724526521</v>
      </c>
      <c r="G261" s="21">
        <f t="shared" si="34"/>
        <v>0.008130126083250309</v>
      </c>
      <c r="H261" s="21">
        <f t="shared" si="35"/>
        <v>0</v>
      </c>
      <c r="I261" s="21"/>
      <c r="J261" s="21"/>
      <c r="K261" s="21"/>
      <c r="L261" s="22">
        <f t="shared" si="36"/>
        <v>-0.0001154716724526521</v>
      </c>
      <c r="M261" s="22">
        <f t="shared" si="37"/>
        <v>0.008130126083250309</v>
      </c>
      <c r="N261" s="22">
        <f t="shared" si="38"/>
        <v>-0.0001154716724526521</v>
      </c>
      <c r="O261" s="22">
        <f t="shared" si="39"/>
        <v>0.008130126083250309</v>
      </c>
      <c r="P261" s="24">
        <f t="shared" si="40"/>
        <v>-0.0001582342368968764</v>
      </c>
      <c r="Q261" s="24">
        <f t="shared" si="41"/>
        <v>0.008050549542883506</v>
      </c>
      <c r="R261" s="22">
        <f t="shared" si="42"/>
        <v>-0.00019483675181773146</v>
      </c>
      <c r="S261" s="22">
        <f t="shared" si="43"/>
        <v>0.008050761003885229</v>
      </c>
    </row>
    <row r="262" spans="2:19" ht="12.75">
      <c r="B262" s="3">
        <v>39937</v>
      </c>
      <c r="C262" s="2">
        <v>4243.22</v>
      </c>
      <c r="D262" s="2">
        <v>244.5</v>
      </c>
      <c r="E262" s="2">
        <v>50404</v>
      </c>
      <c r="F262" s="21">
        <f t="shared" si="33"/>
        <v>0</v>
      </c>
      <c r="G262" s="21">
        <f t="shared" si="34"/>
        <v>-0.01017302771305052</v>
      </c>
      <c r="H262" s="21">
        <f t="shared" si="35"/>
        <v>0.06379282669493165</v>
      </c>
      <c r="I262" s="21"/>
      <c r="J262" s="21"/>
      <c r="K262" s="21"/>
      <c r="L262" s="22">
        <f t="shared" si="36"/>
        <v>-0.06379282669493165</v>
      </c>
      <c r="M262" s="22">
        <f t="shared" si="37"/>
        <v>-0.07396585440798217</v>
      </c>
      <c r="N262" s="22">
        <f t="shared" si="38"/>
        <v>-0.029420721425903934</v>
      </c>
      <c r="O262" s="22">
        <f t="shared" si="39"/>
        <v>-0.010003057555600518</v>
      </c>
      <c r="P262" s="24">
        <f t="shared" si="40"/>
        <v>-0.029463483990348156</v>
      </c>
      <c r="Q262" s="24">
        <f t="shared" si="41"/>
        <v>-0.010082634095967321</v>
      </c>
      <c r="R262" s="22">
        <f t="shared" si="42"/>
        <v>-7.936507936507937E-05</v>
      </c>
      <c r="S262" s="22">
        <f t="shared" si="43"/>
        <v>-0.010252392792415601</v>
      </c>
    </row>
    <row r="263" spans="2:19" ht="12.75">
      <c r="B263" s="3">
        <v>39938</v>
      </c>
      <c r="C263" s="2">
        <v>4336.94</v>
      </c>
      <c r="D263" s="2">
        <v>245.9</v>
      </c>
      <c r="E263" s="2">
        <v>50669</v>
      </c>
      <c r="F263" s="21">
        <f t="shared" si="33"/>
        <v>0.021846615327682766</v>
      </c>
      <c r="G263" s="21">
        <f t="shared" si="34"/>
        <v>0.005709640307220206</v>
      </c>
      <c r="H263" s="21">
        <f t="shared" si="35"/>
        <v>0.005243746741908982</v>
      </c>
      <c r="I263" s="21"/>
      <c r="J263" s="21"/>
      <c r="K263" s="21"/>
      <c r="L263" s="22">
        <f t="shared" si="36"/>
        <v>0.016602868585773783</v>
      </c>
      <c r="M263" s="22">
        <f t="shared" si="37"/>
        <v>0.00046589356531122426</v>
      </c>
      <c r="N263" s="22">
        <f t="shared" si="38"/>
        <v>0.019428242916322717</v>
      </c>
      <c r="O263" s="22">
        <f t="shared" si="39"/>
        <v>0.005723611791249476</v>
      </c>
      <c r="P263" s="24">
        <f t="shared" si="40"/>
        <v>0.019385480351878495</v>
      </c>
      <c r="Q263" s="24">
        <f t="shared" si="41"/>
        <v>0.005644035250882673</v>
      </c>
      <c r="R263" s="22">
        <f t="shared" si="42"/>
        <v>0.021767250248317688</v>
      </c>
      <c r="S263" s="22">
        <f t="shared" si="43"/>
        <v>0.005630275227855127</v>
      </c>
    </row>
    <row r="264" spans="2:19" ht="12.75">
      <c r="B264" s="3">
        <v>39939</v>
      </c>
      <c r="C264" s="2">
        <v>4396.49</v>
      </c>
      <c r="D264" s="2">
        <v>248.3</v>
      </c>
      <c r="E264" s="2">
        <v>51499</v>
      </c>
      <c r="F264" s="21">
        <f aca="true" t="shared" si="44" ref="F264:F327">LN(C264/C263)</f>
        <v>0.013637464988012476</v>
      </c>
      <c r="G264" s="21">
        <f aca="true" t="shared" si="45" ref="G264:G327">LN(D264/D263)</f>
        <v>0.009712743291973962</v>
      </c>
      <c r="H264" s="21">
        <f aca="true" t="shared" si="46" ref="H264:H327">LN(E264/E263)</f>
        <v>0.016248106256084877</v>
      </c>
      <c r="I264" s="21"/>
      <c r="J264" s="21"/>
      <c r="K264" s="21"/>
      <c r="L264" s="22">
        <f aca="true" t="shared" si="47" ref="L264:L327">F264-H264</f>
        <v>-0.0026106412680724014</v>
      </c>
      <c r="M264" s="22">
        <f aca="true" t="shared" si="48" ref="M264:M327">G264-H264</f>
        <v>-0.0065353629641109155</v>
      </c>
      <c r="N264" s="22">
        <f aca="true" t="shared" si="49" ref="N264:N327">F264-C$531*H264</f>
        <v>0.006143973436920263</v>
      </c>
      <c r="O264" s="22">
        <f aca="true" t="shared" si="50" ref="O264:O327">G264-D$531*H264</f>
        <v>0.009756034886369332</v>
      </c>
      <c r="P264" s="24">
        <f aca="true" t="shared" si="51" ref="P264:P327">F264-($C$535+C$531*($H264-$C$535))</f>
        <v>0.006101210872476038</v>
      </c>
      <c r="Q264" s="24">
        <f aca="true" t="shared" si="52" ref="Q264:Q327">G264-($C$535+D$531*($H264-$C$535))</f>
        <v>0.00967645834600253</v>
      </c>
      <c r="R264" s="22">
        <f aca="true" t="shared" si="53" ref="R264:R327">F264-$C$535</f>
        <v>0.013558099908647396</v>
      </c>
      <c r="S264" s="22">
        <f aca="true" t="shared" si="54" ref="S264:S327">G264-$C$535</f>
        <v>0.009633378212608882</v>
      </c>
    </row>
    <row r="265" spans="2:19" ht="12.75">
      <c r="B265" s="3">
        <v>39940</v>
      </c>
      <c r="C265" s="2">
        <v>4398.68</v>
      </c>
      <c r="D265" s="2">
        <v>251.5</v>
      </c>
      <c r="E265" s="2">
        <v>50058</v>
      </c>
      <c r="F265" s="21">
        <f t="shared" si="44"/>
        <v>0.0004980006174437014</v>
      </c>
      <c r="G265" s="21">
        <f t="shared" si="45"/>
        <v>0.012805297025672934</v>
      </c>
      <c r="H265" s="21">
        <f t="shared" si="46"/>
        <v>-0.028380056857448255</v>
      </c>
      <c r="I265" s="21"/>
      <c r="J265" s="21"/>
      <c r="K265" s="21"/>
      <c r="L265" s="22">
        <f t="shared" si="47"/>
        <v>0.028878057474891958</v>
      </c>
      <c r="M265" s="22">
        <f t="shared" si="48"/>
        <v>0.04118535388312119</v>
      </c>
      <c r="N265" s="22">
        <f t="shared" si="49"/>
        <v>0.013586646945144956</v>
      </c>
      <c r="O265" s="22">
        <f t="shared" si="50"/>
        <v>0.012729680957496985</v>
      </c>
      <c r="P265" s="24">
        <f t="shared" si="51"/>
        <v>0.01354388438070073</v>
      </c>
      <c r="Q265" s="24">
        <f t="shared" si="52"/>
        <v>0.012650104417130182</v>
      </c>
      <c r="R265" s="22">
        <f t="shared" si="53"/>
        <v>0.000418635538078622</v>
      </c>
      <c r="S265" s="22">
        <f t="shared" si="54"/>
        <v>0.012725931946307854</v>
      </c>
    </row>
    <row r="266" spans="2:19" ht="12.75">
      <c r="B266" s="3">
        <v>39941</v>
      </c>
      <c r="C266" s="2">
        <v>4462.09</v>
      </c>
      <c r="D266" s="2">
        <v>246.3</v>
      </c>
      <c r="E266" s="2">
        <v>51395</v>
      </c>
      <c r="F266" s="21">
        <f t="shared" si="44"/>
        <v>0.014312770218916587</v>
      </c>
      <c r="G266" s="21">
        <f t="shared" si="45"/>
        <v>-0.02089268441330164</v>
      </c>
      <c r="H266" s="21">
        <f t="shared" si="46"/>
        <v>0.026358558316892863</v>
      </c>
      <c r="I266" s="21"/>
      <c r="J266" s="21"/>
      <c r="K266" s="21"/>
      <c r="L266" s="22">
        <f t="shared" si="47"/>
        <v>-0.012045788097976276</v>
      </c>
      <c r="M266" s="22">
        <f t="shared" si="48"/>
        <v>-0.0472512427301945</v>
      </c>
      <c r="N266" s="22">
        <f t="shared" si="49"/>
        <v>0.002156422215429216</v>
      </c>
      <c r="O266" s="22">
        <f t="shared" si="50"/>
        <v>-0.020822454443265945</v>
      </c>
      <c r="P266" s="24">
        <f t="shared" si="51"/>
        <v>0.0021136596509849902</v>
      </c>
      <c r="Q266" s="24">
        <f t="shared" si="52"/>
        <v>-0.02090203098363275</v>
      </c>
      <c r="R266" s="22">
        <f t="shared" si="53"/>
        <v>0.014233405139551507</v>
      </c>
      <c r="S266" s="22">
        <f t="shared" si="54"/>
        <v>-0.02097204949266672</v>
      </c>
    </row>
    <row r="267" spans="2:19" ht="12.75">
      <c r="B267" s="3">
        <v>39944</v>
      </c>
      <c r="C267" s="2">
        <v>4435.5</v>
      </c>
      <c r="D267" s="2">
        <v>244.2</v>
      </c>
      <c r="E267" s="2">
        <v>50976</v>
      </c>
      <c r="F267" s="21">
        <f t="shared" si="44"/>
        <v>-0.005976917155625522</v>
      </c>
      <c r="G267" s="21">
        <f t="shared" si="45"/>
        <v>-0.008562743449888026</v>
      </c>
      <c r="H267" s="21">
        <f t="shared" si="46"/>
        <v>-0.008185957737247278</v>
      </c>
      <c r="I267" s="21"/>
      <c r="J267" s="21"/>
      <c r="K267" s="21"/>
      <c r="L267" s="22">
        <f t="shared" si="47"/>
        <v>0.0022090405816217558</v>
      </c>
      <c r="M267" s="22">
        <f t="shared" si="48"/>
        <v>-0.00037678571264074777</v>
      </c>
      <c r="N267" s="22">
        <f t="shared" si="49"/>
        <v>-0.0022016214888650834</v>
      </c>
      <c r="O267" s="22">
        <f t="shared" si="50"/>
        <v>-0.008584554186260201</v>
      </c>
      <c r="P267" s="24">
        <f t="shared" si="51"/>
        <v>-0.0022443840533093074</v>
      </c>
      <c r="Q267" s="24">
        <f t="shared" si="52"/>
        <v>-0.008664130726627004</v>
      </c>
      <c r="R267" s="22">
        <f t="shared" si="53"/>
        <v>-0.006056282234990601</v>
      </c>
      <c r="S267" s="22">
        <f t="shared" si="54"/>
        <v>-0.008642108529253106</v>
      </c>
    </row>
    <row r="268" spans="2:19" ht="12.75">
      <c r="B268" s="3">
        <v>39945</v>
      </c>
      <c r="C268" s="2">
        <v>4425.54</v>
      </c>
      <c r="D268" s="2">
        <v>240.7</v>
      </c>
      <c r="E268" s="2">
        <v>50325</v>
      </c>
      <c r="F268" s="21">
        <f t="shared" si="44"/>
        <v>-0.002248044065837088</v>
      </c>
      <c r="G268" s="21">
        <f t="shared" si="45"/>
        <v>-0.014436216887578074</v>
      </c>
      <c r="H268" s="21">
        <f t="shared" si="46"/>
        <v>-0.012852962201782883</v>
      </c>
      <c r="I268" s="21"/>
      <c r="J268" s="21"/>
      <c r="K268" s="21"/>
      <c r="L268" s="22">
        <f t="shared" si="47"/>
        <v>0.010604918135945794</v>
      </c>
      <c r="M268" s="22">
        <f t="shared" si="48"/>
        <v>-0.0015832546857951907</v>
      </c>
      <c r="N268" s="22">
        <f t="shared" si="49"/>
        <v>0.003679635267839007</v>
      </c>
      <c r="O268" s="22">
        <f t="shared" si="50"/>
        <v>-0.014470462430883173</v>
      </c>
      <c r="P268" s="24">
        <f t="shared" si="51"/>
        <v>0.003636872703394783</v>
      </c>
      <c r="Q268" s="24">
        <f t="shared" si="52"/>
        <v>-0.014550038971249976</v>
      </c>
      <c r="R268" s="22">
        <f t="shared" si="53"/>
        <v>-0.0023274091452021675</v>
      </c>
      <c r="S268" s="22">
        <f t="shared" si="54"/>
        <v>-0.014515581966943154</v>
      </c>
    </row>
    <row r="269" spans="2:19" ht="12.75">
      <c r="B269" s="3">
        <v>39946</v>
      </c>
      <c r="C269" s="2">
        <v>4331.37</v>
      </c>
      <c r="D269" s="2">
        <v>241.2</v>
      </c>
      <c r="E269" s="2">
        <v>48679</v>
      </c>
      <c r="F269" s="21">
        <f t="shared" si="44"/>
        <v>-0.021508415712679373</v>
      </c>
      <c r="G269" s="21">
        <f t="shared" si="45"/>
        <v>0.0020751200640041975</v>
      </c>
      <c r="H269" s="21">
        <f t="shared" si="46"/>
        <v>-0.03325424593469847</v>
      </c>
      <c r="I269" s="21"/>
      <c r="J269" s="21"/>
      <c r="K269" s="21"/>
      <c r="L269" s="22">
        <f t="shared" si="47"/>
        <v>0.0117458302220191</v>
      </c>
      <c r="M269" s="22">
        <f t="shared" si="48"/>
        <v>0.03532936599870267</v>
      </c>
      <c r="N269" s="22">
        <f t="shared" si="49"/>
        <v>-0.006171833896796408</v>
      </c>
      <c r="O269" s="22">
        <f t="shared" si="50"/>
        <v>0.001986517164426918</v>
      </c>
      <c r="P269" s="24">
        <f t="shared" si="51"/>
        <v>-0.006214596461240632</v>
      </c>
      <c r="Q269" s="24">
        <f t="shared" si="52"/>
        <v>0.0019069406240601145</v>
      </c>
      <c r="R269" s="22">
        <f t="shared" si="53"/>
        <v>-0.02158778079204445</v>
      </c>
      <c r="S269" s="22">
        <f t="shared" si="54"/>
        <v>0.0019957549846391183</v>
      </c>
    </row>
    <row r="270" spans="2:19" ht="12.75">
      <c r="B270" s="3">
        <v>39947</v>
      </c>
      <c r="C270" s="2">
        <v>4362.58</v>
      </c>
      <c r="D270" s="2">
        <v>244</v>
      </c>
      <c r="E270" s="2">
        <v>49446</v>
      </c>
      <c r="F270" s="21">
        <f t="shared" si="44"/>
        <v>0.007179736269299001</v>
      </c>
      <c r="G270" s="21">
        <f t="shared" si="45"/>
        <v>0.011541760440171548</v>
      </c>
      <c r="H270" s="21">
        <f t="shared" si="46"/>
        <v>0.015633439418144792</v>
      </c>
      <c r="I270" s="21"/>
      <c r="J270" s="21"/>
      <c r="K270" s="21"/>
      <c r="L270" s="22">
        <f t="shared" si="47"/>
        <v>-0.00845370314884579</v>
      </c>
      <c r="M270" s="22">
        <f t="shared" si="48"/>
        <v>-0.004091678977973244</v>
      </c>
      <c r="N270" s="22">
        <f t="shared" si="49"/>
        <v>-3.0276045244296244E-05</v>
      </c>
      <c r="O270" s="22">
        <f t="shared" si="50"/>
        <v>0.011583414310944425</v>
      </c>
      <c r="P270" s="24">
        <f t="shared" si="51"/>
        <v>-7.303860968852025E-05</v>
      </c>
      <c r="Q270" s="24">
        <f t="shared" si="52"/>
        <v>0.011503837770577622</v>
      </c>
      <c r="R270" s="22">
        <f t="shared" si="53"/>
        <v>0.007100371189933922</v>
      </c>
      <c r="S270" s="22">
        <f t="shared" si="54"/>
        <v>0.011462395360806468</v>
      </c>
    </row>
    <row r="271" spans="2:19" ht="12.75">
      <c r="B271" s="3">
        <v>39948</v>
      </c>
      <c r="C271" s="2">
        <v>4348.11</v>
      </c>
      <c r="D271" s="2">
        <v>245.4</v>
      </c>
      <c r="E271" s="2">
        <v>49007</v>
      </c>
      <c r="F271" s="21">
        <f t="shared" si="44"/>
        <v>-0.0033223575422975764</v>
      </c>
      <c r="G271" s="21">
        <f t="shared" si="45"/>
        <v>0.005721306983609124</v>
      </c>
      <c r="H271" s="21">
        <f t="shared" si="46"/>
        <v>-0.008918019958927697</v>
      </c>
      <c r="I271" s="21"/>
      <c r="J271" s="21"/>
      <c r="K271" s="21"/>
      <c r="L271" s="22">
        <f t="shared" si="47"/>
        <v>0.0055956624166301205</v>
      </c>
      <c r="M271" s="22">
        <f t="shared" si="48"/>
        <v>0.01463932694253682</v>
      </c>
      <c r="N271" s="22">
        <f t="shared" si="49"/>
        <v>0.0007905591362027155</v>
      </c>
      <c r="O271" s="22">
        <f t="shared" si="50"/>
        <v>0.005697545734341866</v>
      </c>
      <c r="P271" s="24">
        <f t="shared" si="51"/>
        <v>0.0007477965717584915</v>
      </c>
      <c r="Q271" s="24">
        <f t="shared" si="52"/>
        <v>0.005617969193975063</v>
      </c>
      <c r="R271" s="22">
        <f t="shared" si="53"/>
        <v>-0.0034017226216626556</v>
      </c>
      <c r="S271" s="22">
        <f t="shared" si="54"/>
        <v>0.005641941904244044</v>
      </c>
    </row>
    <row r="272" spans="2:19" ht="12.75">
      <c r="B272" s="3">
        <v>39951</v>
      </c>
      <c r="C272" s="2">
        <v>4446.45</v>
      </c>
      <c r="D272" s="2">
        <v>244</v>
      </c>
      <c r="E272" s="2">
        <v>51463</v>
      </c>
      <c r="F272" s="21">
        <f t="shared" si="44"/>
        <v>0.022364757068064595</v>
      </c>
      <c r="G272" s="21">
        <f t="shared" si="45"/>
        <v>-0.005721306983609165</v>
      </c>
      <c r="H272" s="21">
        <f t="shared" si="46"/>
        <v>0.048899957810935805</v>
      </c>
      <c r="I272" s="21"/>
      <c r="J272" s="21"/>
      <c r="K272" s="21"/>
      <c r="L272" s="22">
        <f t="shared" si="47"/>
        <v>-0.02653520074287121</v>
      </c>
      <c r="M272" s="22">
        <f t="shared" si="48"/>
        <v>-0.054621264794544974</v>
      </c>
      <c r="N272" s="22">
        <f t="shared" si="49"/>
        <v>-0.00018749701802531216</v>
      </c>
      <c r="O272" s="22">
        <f t="shared" si="50"/>
        <v>-0.005591017514415858</v>
      </c>
      <c r="P272" s="24">
        <f t="shared" si="51"/>
        <v>-0.00023025958246953443</v>
      </c>
      <c r="Q272" s="24">
        <f t="shared" si="52"/>
        <v>-0.005670594054782661</v>
      </c>
      <c r="R272" s="22">
        <f t="shared" si="53"/>
        <v>0.022285391988699516</v>
      </c>
      <c r="S272" s="22">
        <f t="shared" si="54"/>
        <v>-0.0058006720629742445</v>
      </c>
    </row>
    <row r="273" spans="2:19" ht="12.75">
      <c r="B273" s="3">
        <v>39952</v>
      </c>
      <c r="C273" s="2">
        <v>4482.25</v>
      </c>
      <c r="D273" s="2">
        <v>241.6</v>
      </c>
      <c r="E273" s="2">
        <v>51346</v>
      </c>
      <c r="F273" s="21">
        <f t="shared" si="44"/>
        <v>0.00801912749834556</v>
      </c>
      <c r="G273" s="21">
        <f t="shared" si="45"/>
        <v>-0.009884759232541973</v>
      </c>
      <c r="H273" s="21">
        <f t="shared" si="46"/>
        <v>-0.002276066307612317</v>
      </c>
      <c r="I273" s="21"/>
      <c r="J273" s="21"/>
      <c r="K273" s="21"/>
      <c r="L273" s="22">
        <f t="shared" si="47"/>
        <v>0.010295193805957878</v>
      </c>
      <c r="M273" s="22">
        <f t="shared" si="48"/>
        <v>-0.0076086929249296565</v>
      </c>
      <c r="N273" s="22">
        <f t="shared" si="49"/>
        <v>0.009068830360759525</v>
      </c>
      <c r="O273" s="22">
        <f t="shared" si="50"/>
        <v>-0.009890823603235586</v>
      </c>
      <c r="P273" s="24">
        <f t="shared" si="51"/>
        <v>0.0090260677963153</v>
      </c>
      <c r="Q273" s="24">
        <f t="shared" si="52"/>
        <v>-0.009970400143602391</v>
      </c>
      <c r="R273" s="22">
        <f t="shared" si="53"/>
        <v>0.00793976241898048</v>
      </c>
      <c r="S273" s="22">
        <f t="shared" si="54"/>
        <v>-0.009964124311907054</v>
      </c>
    </row>
    <row r="274" spans="2:19" ht="12.75">
      <c r="B274" s="3">
        <v>39953</v>
      </c>
      <c r="C274" s="2">
        <v>4468.41</v>
      </c>
      <c r="D274" s="2">
        <v>240</v>
      </c>
      <c r="E274" s="2">
        <v>51245</v>
      </c>
      <c r="F274" s="21">
        <f t="shared" si="44"/>
        <v>-0.0030925118438307544</v>
      </c>
      <c r="G274" s="21">
        <f t="shared" si="45"/>
        <v>-0.006644542718668501</v>
      </c>
      <c r="H274" s="21">
        <f t="shared" si="46"/>
        <v>-0.0019689842701711407</v>
      </c>
      <c r="I274" s="21"/>
      <c r="J274" s="21"/>
      <c r="K274" s="21"/>
      <c r="L274" s="22">
        <f t="shared" si="47"/>
        <v>-0.0011235275736596138</v>
      </c>
      <c r="M274" s="22">
        <f t="shared" si="48"/>
        <v>-0.004675558448497361</v>
      </c>
      <c r="N274" s="22">
        <f t="shared" si="49"/>
        <v>-0.0021844326646196163</v>
      </c>
      <c r="O274" s="22">
        <f t="shared" si="50"/>
        <v>-0.006649788897333981</v>
      </c>
      <c r="P274" s="24">
        <f t="shared" si="51"/>
        <v>-0.0022271952290638408</v>
      </c>
      <c r="Q274" s="24">
        <f t="shared" si="52"/>
        <v>-0.006729365437700784</v>
      </c>
      <c r="R274" s="22">
        <f t="shared" si="53"/>
        <v>-0.0031718769231958337</v>
      </c>
      <c r="S274" s="22">
        <f t="shared" si="54"/>
        <v>-0.0067239077980335805</v>
      </c>
    </row>
    <row r="275" spans="2:19" ht="12.75">
      <c r="B275" s="3">
        <v>39954</v>
      </c>
      <c r="C275" s="2">
        <v>4345.47</v>
      </c>
      <c r="D275" s="2">
        <v>241.4</v>
      </c>
      <c r="E275" s="2">
        <v>50087</v>
      </c>
      <c r="F275" s="21">
        <f t="shared" si="44"/>
        <v>-0.027898717471497612</v>
      </c>
      <c r="G275" s="21">
        <f t="shared" si="45"/>
        <v>0.005816385321439847</v>
      </c>
      <c r="H275" s="21">
        <f t="shared" si="46"/>
        <v>-0.02285655890166062</v>
      </c>
      <c r="I275" s="21"/>
      <c r="J275" s="21"/>
      <c r="K275" s="21"/>
      <c r="L275" s="22">
        <f t="shared" si="47"/>
        <v>-0.0050421585698369915</v>
      </c>
      <c r="M275" s="22">
        <f t="shared" si="48"/>
        <v>0.028672944223100467</v>
      </c>
      <c r="N275" s="22">
        <f t="shared" si="49"/>
        <v>-0.017357462489705926</v>
      </c>
      <c r="O275" s="22">
        <f t="shared" si="50"/>
        <v>0.005755486108839363</v>
      </c>
      <c r="P275" s="24">
        <f t="shared" si="51"/>
        <v>-0.01740022505415015</v>
      </c>
      <c r="Q275" s="24">
        <f t="shared" si="52"/>
        <v>0.005675909568472559</v>
      </c>
      <c r="R275" s="22">
        <f t="shared" si="53"/>
        <v>-0.02797808255086269</v>
      </c>
      <c r="S275" s="22">
        <f t="shared" si="54"/>
        <v>0.005737020242074768</v>
      </c>
    </row>
    <row r="276" spans="2:19" ht="12.75">
      <c r="B276" s="3">
        <v>39955</v>
      </c>
      <c r="C276" s="2">
        <v>4365.29</v>
      </c>
      <c r="D276" s="2">
        <v>244.7</v>
      </c>
      <c r="E276" s="2">
        <v>50568</v>
      </c>
      <c r="F276" s="21">
        <f t="shared" si="44"/>
        <v>0.004550701478208821</v>
      </c>
      <c r="G276" s="21">
        <f t="shared" si="45"/>
        <v>0.013577661785194782</v>
      </c>
      <c r="H276" s="21">
        <f t="shared" si="46"/>
        <v>0.009557471788131993</v>
      </c>
      <c r="I276" s="21"/>
      <c r="J276" s="21"/>
      <c r="K276" s="21"/>
      <c r="L276" s="22">
        <f t="shared" si="47"/>
        <v>-0.005006770309923172</v>
      </c>
      <c r="M276" s="22">
        <f t="shared" si="48"/>
        <v>0.004020189997062789</v>
      </c>
      <c r="N276" s="22">
        <f t="shared" si="49"/>
        <v>0.00014287493120133856</v>
      </c>
      <c r="O276" s="22">
        <f t="shared" si="50"/>
        <v>0.013603126795428947</v>
      </c>
      <c r="P276" s="24">
        <f t="shared" si="51"/>
        <v>0.00010011236675711455</v>
      </c>
      <c r="Q276" s="24">
        <f t="shared" si="52"/>
        <v>0.013523550255062144</v>
      </c>
      <c r="R276" s="22">
        <f t="shared" si="53"/>
        <v>0.004471336398843742</v>
      </c>
      <c r="S276" s="22">
        <f t="shared" si="54"/>
        <v>0.013498296705829702</v>
      </c>
    </row>
    <row r="277" spans="2:19" ht="12.75">
      <c r="B277" s="3">
        <v>39958</v>
      </c>
      <c r="C277" s="2">
        <v>4365.29</v>
      </c>
      <c r="D277" s="2">
        <v>245.8</v>
      </c>
      <c r="E277" s="2">
        <v>50816</v>
      </c>
      <c r="F277" s="21">
        <f t="shared" si="44"/>
        <v>0</v>
      </c>
      <c r="G277" s="21">
        <f t="shared" si="45"/>
        <v>0.004485226683308603</v>
      </c>
      <c r="H277" s="21">
        <f t="shared" si="46"/>
        <v>0.0048923004546729204</v>
      </c>
      <c r="I277" s="21"/>
      <c r="J277" s="21"/>
      <c r="K277" s="21"/>
      <c r="L277" s="22">
        <f t="shared" si="47"/>
        <v>-0.0048923004546729204</v>
      </c>
      <c r="M277" s="22">
        <f t="shared" si="48"/>
        <v>-0.000407073771364317</v>
      </c>
      <c r="N277" s="22">
        <f t="shared" si="49"/>
        <v>-0.002256288304907342</v>
      </c>
      <c r="O277" s="22">
        <f t="shared" si="50"/>
        <v>0.004498261770820089</v>
      </c>
      <c r="P277" s="24">
        <f t="shared" si="51"/>
        <v>-0.002299050869351566</v>
      </c>
      <c r="Q277" s="24">
        <f t="shared" si="52"/>
        <v>0.004418685230453286</v>
      </c>
      <c r="R277" s="22">
        <f t="shared" si="53"/>
        <v>-7.936507936507937E-05</v>
      </c>
      <c r="S277" s="22">
        <f t="shared" si="54"/>
        <v>0.004405861603943524</v>
      </c>
    </row>
    <row r="278" spans="2:19" ht="12.75">
      <c r="B278" s="3">
        <v>39959</v>
      </c>
      <c r="C278" s="2">
        <v>4411.72</v>
      </c>
      <c r="D278" s="2">
        <v>248.6</v>
      </c>
      <c r="E278" s="2">
        <v>51840</v>
      </c>
      <c r="F278" s="21">
        <f t="shared" si="44"/>
        <v>0.010580011439138571</v>
      </c>
      <c r="G278" s="21">
        <f t="shared" si="45"/>
        <v>0.01132698194467632</v>
      </c>
      <c r="H278" s="21">
        <f t="shared" si="46"/>
        <v>0.019950786419348693</v>
      </c>
      <c r="I278" s="21"/>
      <c r="J278" s="21"/>
      <c r="K278" s="21"/>
      <c r="L278" s="22">
        <f t="shared" si="47"/>
        <v>-0.009370774980210122</v>
      </c>
      <c r="M278" s="22">
        <f t="shared" si="48"/>
        <v>-0.008623804474672373</v>
      </c>
      <c r="N278" s="22">
        <f t="shared" si="49"/>
        <v>0.0013788745734163322</v>
      </c>
      <c r="O278" s="22">
        <f t="shared" si="50"/>
        <v>0.011380138992022169</v>
      </c>
      <c r="P278" s="24">
        <f t="shared" si="51"/>
        <v>0.0013361120089721082</v>
      </c>
      <c r="Q278" s="24">
        <f t="shared" si="52"/>
        <v>0.011300562451655366</v>
      </c>
      <c r="R278" s="22">
        <f t="shared" si="53"/>
        <v>0.010500646359773491</v>
      </c>
      <c r="S278" s="22">
        <f t="shared" si="54"/>
        <v>0.01124761686531124</v>
      </c>
    </row>
    <row r="279" spans="2:19" ht="12.75">
      <c r="B279" s="3">
        <v>39960</v>
      </c>
      <c r="C279" s="2">
        <v>4416.23</v>
      </c>
      <c r="D279" s="2">
        <v>252</v>
      </c>
      <c r="E279" s="2">
        <v>51791</v>
      </c>
      <c r="F279" s="21">
        <f t="shared" si="44"/>
        <v>0.001021754856419248</v>
      </c>
      <c r="G279" s="21">
        <f t="shared" si="45"/>
        <v>0.01358390843481259</v>
      </c>
      <c r="H279" s="21">
        <f t="shared" si="46"/>
        <v>-0.0009456630477682598</v>
      </c>
      <c r="I279" s="21"/>
      <c r="J279" s="21"/>
      <c r="K279" s="21"/>
      <c r="L279" s="22">
        <f t="shared" si="47"/>
        <v>0.001967417904187508</v>
      </c>
      <c r="M279" s="22">
        <f t="shared" si="48"/>
        <v>0.014529571482580848</v>
      </c>
      <c r="N279" s="22">
        <f t="shared" si="49"/>
        <v>0.0014578867937013393</v>
      </c>
      <c r="O279" s="22">
        <f t="shared" si="50"/>
        <v>0.01358138880203487</v>
      </c>
      <c r="P279" s="24">
        <f t="shared" si="51"/>
        <v>0.0014151242292571153</v>
      </c>
      <c r="Q279" s="24">
        <f t="shared" si="52"/>
        <v>0.013501812261668068</v>
      </c>
      <c r="R279" s="22">
        <f t="shared" si="53"/>
        <v>0.0009423897770541686</v>
      </c>
      <c r="S279" s="22">
        <f t="shared" si="54"/>
        <v>0.013504543355447509</v>
      </c>
    </row>
    <row r="280" spans="2:19" ht="12.75">
      <c r="B280" s="3">
        <v>39961</v>
      </c>
      <c r="C280" s="2">
        <v>4387.54</v>
      </c>
      <c r="D280" s="2">
        <v>253.1</v>
      </c>
      <c r="E280" s="2">
        <v>53040</v>
      </c>
      <c r="F280" s="21">
        <f t="shared" si="44"/>
        <v>-0.0065176853922945905</v>
      </c>
      <c r="G280" s="21">
        <f t="shared" si="45"/>
        <v>0.004355580039655047</v>
      </c>
      <c r="H280" s="21">
        <f t="shared" si="46"/>
        <v>0.02382995688135601</v>
      </c>
      <c r="I280" s="21"/>
      <c r="J280" s="21"/>
      <c r="K280" s="21"/>
      <c r="L280" s="22">
        <f t="shared" si="47"/>
        <v>-0.0303476422736506</v>
      </c>
      <c r="M280" s="22">
        <f t="shared" si="48"/>
        <v>-0.01947437684170096</v>
      </c>
      <c r="N280" s="22">
        <f t="shared" si="49"/>
        <v>-0.017507863431440483</v>
      </c>
      <c r="O280" s="22">
        <f t="shared" si="50"/>
        <v>0.004419072782225</v>
      </c>
      <c r="P280" s="24">
        <f t="shared" si="51"/>
        <v>-0.01755062599588471</v>
      </c>
      <c r="Q280" s="24">
        <f t="shared" si="52"/>
        <v>0.004339496241858196</v>
      </c>
      <c r="R280" s="22">
        <f t="shared" si="53"/>
        <v>-0.00659705047165967</v>
      </c>
      <c r="S280" s="22">
        <f t="shared" si="54"/>
        <v>0.004276214960289968</v>
      </c>
    </row>
    <row r="281" spans="2:19" ht="12.75">
      <c r="B281" s="3">
        <v>39962</v>
      </c>
      <c r="C281" s="2">
        <v>4417.94</v>
      </c>
      <c r="D281" s="2">
        <v>249.8</v>
      </c>
      <c r="E281" s="2">
        <v>53197</v>
      </c>
      <c r="F281" s="21">
        <f t="shared" si="44"/>
        <v>0.006904818540367823</v>
      </c>
      <c r="G281" s="21">
        <f t="shared" si="45"/>
        <v>-0.013124069859600965</v>
      </c>
      <c r="H281" s="21">
        <f t="shared" si="46"/>
        <v>0.002955657902517068</v>
      </c>
      <c r="I281" s="21"/>
      <c r="J281" s="21"/>
      <c r="K281" s="21"/>
      <c r="L281" s="22">
        <f t="shared" si="47"/>
        <v>0.003949160637850755</v>
      </c>
      <c r="M281" s="22">
        <f t="shared" si="48"/>
        <v>-0.016079727762118034</v>
      </c>
      <c r="N281" s="22">
        <f t="shared" si="49"/>
        <v>0.005541693683147239</v>
      </c>
      <c r="O281" s="22">
        <f t="shared" si="50"/>
        <v>-0.013116194779202638</v>
      </c>
      <c r="P281" s="24">
        <f t="shared" si="51"/>
        <v>0.005498931118703014</v>
      </c>
      <c r="Q281" s="24">
        <f t="shared" si="52"/>
        <v>-0.01319577131956944</v>
      </c>
      <c r="R281" s="22">
        <f t="shared" si="53"/>
        <v>0.006825453461002743</v>
      </c>
      <c r="S281" s="22">
        <f t="shared" si="54"/>
        <v>-0.013203434938966046</v>
      </c>
    </row>
    <row r="282" spans="2:19" ht="12.75">
      <c r="B282" s="3">
        <v>39965</v>
      </c>
      <c r="C282" s="2">
        <v>4506.19</v>
      </c>
      <c r="D282" s="2">
        <v>249.6</v>
      </c>
      <c r="E282" s="2">
        <v>54486</v>
      </c>
      <c r="F282" s="21">
        <f t="shared" si="44"/>
        <v>0.01977848302206869</v>
      </c>
      <c r="G282" s="21">
        <f t="shared" si="45"/>
        <v>-0.0008009611962047956</v>
      </c>
      <c r="H282" s="21">
        <f t="shared" si="46"/>
        <v>0.02394178415562221</v>
      </c>
      <c r="I282" s="21"/>
      <c r="J282" s="21"/>
      <c r="K282" s="21"/>
      <c r="L282" s="22">
        <f t="shared" si="47"/>
        <v>-0.00416330113355352</v>
      </c>
      <c r="M282" s="22">
        <f t="shared" si="48"/>
        <v>-0.024742745351827005</v>
      </c>
      <c r="N282" s="22">
        <f t="shared" si="49"/>
        <v>0.008736731173539219</v>
      </c>
      <c r="O282" s="22">
        <f t="shared" si="50"/>
        <v>-0.0007371705000811448</v>
      </c>
      <c r="P282" s="24">
        <f t="shared" si="51"/>
        <v>0.008693968609094993</v>
      </c>
      <c r="Q282" s="24">
        <f t="shared" si="52"/>
        <v>-0.0008167470404479481</v>
      </c>
      <c r="R282" s="22">
        <f t="shared" si="53"/>
        <v>0.01969911794270361</v>
      </c>
      <c r="S282" s="22">
        <f t="shared" si="54"/>
        <v>-0.0008803262755698749</v>
      </c>
    </row>
    <row r="283" spans="2:19" ht="12.75">
      <c r="B283" s="3">
        <v>39966</v>
      </c>
      <c r="C283" s="2">
        <v>4477.02</v>
      </c>
      <c r="D283" s="2">
        <v>249.5</v>
      </c>
      <c r="E283" s="2">
        <v>53999</v>
      </c>
      <c r="F283" s="21">
        <f t="shared" si="44"/>
        <v>-0.006494360595934641</v>
      </c>
      <c r="G283" s="21">
        <f t="shared" si="45"/>
        <v>-0.0004007213036991871</v>
      </c>
      <c r="H283" s="21">
        <f t="shared" si="46"/>
        <v>-0.008978260061460333</v>
      </c>
      <c r="I283" s="21"/>
      <c r="J283" s="21"/>
      <c r="K283" s="21"/>
      <c r="L283" s="22">
        <f t="shared" si="47"/>
        <v>0.002483899465525692</v>
      </c>
      <c r="M283" s="22">
        <f t="shared" si="48"/>
        <v>0.008577538757761146</v>
      </c>
      <c r="N283" s="22">
        <f t="shared" si="49"/>
        <v>-0.0023536616828618625</v>
      </c>
      <c r="O283" s="22">
        <f t="shared" si="50"/>
        <v>-0.00042464305721500573</v>
      </c>
      <c r="P283" s="24">
        <f t="shared" si="51"/>
        <v>-0.0023964242473060865</v>
      </c>
      <c r="Q283" s="24">
        <f t="shared" si="52"/>
        <v>-0.0005042195975818091</v>
      </c>
      <c r="R283" s="22">
        <f t="shared" si="53"/>
        <v>-0.0065737256752997205</v>
      </c>
      <c r="S283" s="22">
        <f t="shared" si="54"/>
        <v>-0.00048008638306426646</v>
      </c>
    </row>
    <row r="284" spans="2:19" ht="12.75">
      <c r="B284" s="3">
        <v>39967</v>
      </c>
      <c r="C284" s="2">
        <v>4383.42</v>
      </c>
      <c r="D284" s="2">
        <v>248.6</v>
      </c>
      <c r="E284" s="2">
        <v>52086</v>
      </c>
      <c r="F284" s="21">
        <f t="shared" si="44"/>
        <v>-0.021128404902723802</v>
      </c>
      <c r="G284" s="21">
        <f t="shared" si="45"/>
        <v>-0.003613736114962599</v>
      </c>
      <c r="H284" s="21">
        <f t="shared" si="46"/>
        <v>-0.036069329236560074</v>
      </c>
      <c r="I284" s="21"/>
      <c r="J284" s="21"/>
      <c r="K284" s="21"/>
      <c r="L284" s="22">
        <f t="shared" si="47"/>
        <v>0.014940924333836272</v>
      </c>
      <c r="M284" s="22">
        <f t="shared" si="48"/>
        <v>0.03245559312159747</v>
      </c>
      <c r="N284" s="22">
        <f t="shared" si="49"/>
        <v>-0.004493530066986863</v>
      </c>
      <c r="O284" s="22">
        <f t="shared" si="50"/>
        <v>-0.0037098395467602247</v>
      </c>
      <c r="P284" s="24">
        <f t="shared" si="51"/>
        <v>-0.004536292631431085</v>
      </c>
      <c r="Q284" s="24">
        <f t="shared" si="52"/>
        <v>-0.003789416087127028</v>
      </c>
      <c r="R284" s="22">
        <f t="shared" si="53"/>
        <v>-0.02120776998208888</v>
      </c>
      <c r="S284" s="22">
        <f t="shared" si="54"/>
        <v>-0.0036931011943276784</v>
      </c>
    </row>
    <row r="285" spans="2:19" ht="12.75">
      <c r="B285" s="3">
        <v>39968</v>
      </c>
      <c r="C285" s="2">
        <v>4386.94</v>
      </c>
      <c r="D285" s="2">
        <v>251.5</v>
      </c>
      <c r="E285" s="2">
        <v>53463</v>
      </c>
      <c r="F285" s="21">
        <f t="shared" si="44"/>
        <v>0.0008027036949461306</v>
      </c>
      <c r="G285" s="21">
        <f t="shared" si="45"/>
        <v>0.011597810463183287</v>
      </c>
      <c r="H285" s="21">
        <f t="shared" si="46"/>
        <v>0.026093627221345977</v>
      </c>
      <c r="I285" s="21"/>
      <c r="J285" s="21"/>
      <c r="K285" s="21"/>
      <c r="L285" s="22">
        <f t="shared" si="47"/>
        <v>-0.025290923526399847</v>
      </c>
      <c r="M285" s="22">
        <f t="shared" si="48"/>
        <v>-0.01449581675816269</v>
      </c>
      <c r="N285" s="22">
        <f t="shared" si="49"/>
        <v>-0.011231460289381549</v>
      </c>
      <c r="O285" s="22">
        <f t="shared" si="50"/>
        <v>0.011667334548523846</v>
      </c>
      <c r="P285" s="24">
        <f t="shared" si="51"/>
        <v>-0.011274222853825774</v>
      </c>
      <c r="Q285" s="24">
        <f t="shared" si="52"/>
        <v>0.011587758008157041</v>
      </c>
      <c r="R285" s="22">
        <f t="shared" si="53"/>
        <v>0.0007233386155810512</v>
      </c>
      <c r="S285" s="22">
        <f t="shared" si="54"/>
        <v>0.011518445383818207</v>
      </c>
    </row>
    <row r="286" spans="2:19" ht="12.75">
      <c r="B286" s="3">
        <v>39969</v>
      </c>
      <c r="C286" s="2">
        <v>4438.56</v>
      </c>
      <c r="D286" s="2">
        <v>251.6</v>
      </c>
      <c r="E286" s="2">
        <v>53341</v>
      </c>
      <c r="F286" s="21">
        <f t="shared" si="44"/>
        <v>0.011698054197034057</v>
      </c>
      <c r="G286" s="21">
        <f t="shared" si="45"/>
        <v>0.0003975352864915897</v>
      </c>
      <c r="H286" s="21">
        <f t="shared" si="46"/>
        <v>-0.002284559624395898</v>
      </c>
      <c r="I286" s="21"/>
      <c r="J286" s="21"/>
      <c r="K286" s="21"/>
      <c r="L286" s="22">
        <f t="shared" si="47"/>
        <v>0.013982613821429955</v>
      </c>
      <c r="M286" s="22">
        <f t="shared" si="48"/>
        <v>0.0026820949108874877</v>
      </c>
      <c r="N286" s="22">
        <f t="shared" si="49"/>
        <v>0.012751674106552185</v>
      </c>
      <c r="O286" s="22">
        <f t="shared" si="50"/>
        <v>0.0003914482861315109</v>
      </c>
      <c r="P286" s="24">
        <f t="shared" si="51"/>
        <v>0.012708911542107959</v>
      </c>
      <c r="Q286" s="24">
        <f t="shared" si="52"/>
        <v>0.0003118717457647076</v>
      </c>
      <c r="R286" s="22">
        <f t="shared" si="53"/>
        <v>0.011618689117668977</v>
      </c>
      <c r="S286" s="22">
        <f t="shared" si="54"/>
        <v>0.00031817020712651033</v>
      </c>
    </row>
    <row r="287" spans="2:19" ht="12.75">
      <c r="B287" s="3">
        <v>39972</v>
      </c>
      <c r="C287" s="2">
        <v>4405.22</v>
      </c>
      <c r="D287" s="2">
        <v>253.9</v>
      </c>
      <c r="E287" s="2">
        <v>53630</v>
      </c>
      <c r="F287" s="21">
        <f t="shared" si="44"/>
        <v>-0.007539798127969705</v>
      </c>
      <c r="G287" s="21">
        <f t="shared" si="45"/>
        <v>0.009099963884347284</v>
      </c>
      <c r="H287" s="21">
        <f t="shared" si="46"/>
        <v>0.005403346760157889</v>
      </c>
      <c r="I287" s="21"/>
      <c r="J287" s="21"/>
      <c r="K287" s="21"/>
      <c r="L287" s="22">
        <f t="shared" si="47"/>
        <v>-0.012943144888127592</v>
      </c>
      <c r="M287" s="22">
        <f t="shared" si="48"/>
        <v>0.003696617124189395</v>
      </c>
      <c r="N287" s="22">
        <f t="shared" si="49"/>
        <v>-0.01003177674115124</v>
      </c>
      <c r="O287" s="22">
        <f t="shared" si="50"/>
        <v>0.009114360608041203</v>
      </c>
      <c r="P287" s="24">
        <f t="shared" si="51"/>
        <v>-0.010074539305595464</v>
      </c>
      <c r="Q287" s="24">
        <f t="shared" si="52"/>
        <v>0.0090347840676744</v>
      </c>
      <c r="R287" s="22">
        <f t="shared" si="53"/>
        <v>-0.007619163207334784</v>
      </c>
      <c r="S287" s="22">
        <f t="shared" si="54"/>
        <v>0.009020598804982204</v>
      </c>
    </row>
    <row r="288" spans="2:19" ht="12.75">
      <c r="B288" s="3">
        <v>39973</v>
      </c>
      <c r="C288" s="2">
        <v>4404.79</v>
      </c>
      <c r="D288" s="2">
        <v>258.5</v>
      </c>
      <c r="E288" s="2">
        <v>53157</v>
      </c>
      <c r="F288" s="21">
        <f t="shared" si="44"/>
        <v>-9.761623433842392E-05</v>
      </c>
      <c r="G288" s="21">
        <f t="shared" si="45"/>
        <v>0.01795520523785094</v>
      </c>
      <c r="H288" s="21">
        <f t="shared" si="46"/>
        <v>-0.008858814150791858</v>
      </c>
      <c r="I288" s="21"/>
      <c r="J288" s="21"/>
      <c r="K288" s="21"/>
      <c r="L288" s="22">
        <f t="shared" si="47"/>
        <v>0.008761197916453434</v>
      </c>
      <c r="M288" s="22">
        <f t="shared" si="48"/>
        <v>0.026814019388642796</v>
      </c>
      <c r="N288" s="22">
        <f t="shared" si="49"/>
        <v>0.003987995217568132</v>
      </c>
      <c r="O288" s="22">
        <f t="shared" si="50"/>
        <v>0.017931601737049333</v>
      </c>
      <c r="P288" s="24">
        <f t="shared" si="51"/>
        <v>0.003945232653123908</v>
      </c>
      <c r="Q288" s="24">
        <f t="shared" si="52"/>
        <v>0.017852025196682532</v>
      </c>
      <c r="R288" s="22">
        <f t="shared" si="53"/>
        <v>-0.00017698131370350327</v>
      </c>
      <c r="S288" s="22">
        <f t="shared" si="54"/>
        <v>0.01787584015848586</v>
      </c>
    </row>
    <row r="289" spans="2:19" ht="12.75">
      <c r="B289" s="3">
        <v>39974</v>
      </c>
      <c r="C289" s="2">
        <v>4436.75</v>
      </c>
      <c r="D289" s="2">
        <v>257.9</v>
      </c>
      <c r="E289" s="2">
        <v>53410</v>
      </c>
      <c r="F289" s="21">
        <f t="shared" si="44"/>
        <v>0.007229541279544119</v>
      </c>
      <c r="G289" s="21">
        <f t="shared" si="45"/>
        <v>-0.002323781061184802</v>
      </c>
      <c r="H289" s="21">
        <f t="shared" si="46"/>
        <v>0.004748195507637022</v>
      </c>
      <c r="I289" s="21"/>
      <c r="J289" s="21"/>
      <c r="K289" s="21"/>
      <c r="L289" s="22">
        <f t="shared" si="47"/>
        <v>0.0024813457719070967</v>
      </c>
      <c r="M289" s="22">
        <f t="shared" si="48"/>
        <v>-0.007071976568821824</v>
      </c>
      <c r="N289" s="22">
        <f t="shared" si="49"/>
        <v>0.005039712978409813</v>
      </c>
      <c r="O289" s="22">
        <f t="shared" si="50"/>
        <v>-0.0023111299281366317</v>
      </c>
      <c r="P289" s="24">
        <f t="shared" si="51"/>
        <v>0.004996950413965589</v>
      </c>
      <c r="Q289" s="24">
        <f t="shared" si="52"/>
        <v>-0.002390706468503435</v>
      </c>
      <c r="R289" s="22">
        <f t="shared" si="53"/>
        <v>0.007150176200179039</v>
      </c>
      <c r="S289" s="22">
        <f t="shared" si="54"/>
        <v>-0.0024031461405498813</v>
      </c>
    </row>
    <row r="290" spans="2:19" ht="12.75">
      <c r="B290" s="3">
        <v>39975</v>
      </c>
      <c r="C290" s="2">
        <v>4461.87</v>
      </c>
      <c r="D290" s="2">
        <v>254.2</v>
      </c>
      <c r="E290" s="2">
        <v>53410</v>
      </c>
      <c r="F290" s="21">
        <f t="shared" si="44"/>
        <v>0.0056458342362959695</v>
      </c>
      <c r="G290" s="21">
        <f t="shared" si="45"/>
        <v>-0.014450554131945386</v>
      </c>
      <c r="H290" s="21">
        <f t="shared" si="46"/>
        <v>0</v>
      </c>
      <c r="I290" s="21"/>
      <c r="J290" s="21"/>
      <c r="K290" s="21"/>
      <c r="L290" s="22">
        <f t="shared" si="47"/>
        <v>0.0056458342362959695</v>
      </c>
      <c r="M290" s="22">
        <f t="shared" si="48"/>
        <v>-0.014450554131945386</v>
      </c>
      <c r="N290" s="22">
        <f t="shared" si="49"/>
        <v>0.0056458342362959695</v>
      </c>
      <c r="O290" s="22">
        <f t="shared" si="50"/>
        <v>-0.014450554131945386</v>
      </c>
      <c r="P290" s="24">
        <f t="shared" si="51"/>
        <v>0.0056030716718517455</v>
      </c>
      <c r="Q290" s="24">
        <f t="shared" si="52"/>
        <v>-0.014530130672312189</v>
      </c>
      <c r="R290" s="22">
        <f t="shared" si="53"/>
        <v>0.00556646915693089</v>
      </c>
      <c r="S290" s="22">
        <f t="shared" si="54"/>
        <v>-0.014529919211310466</v>
      </c>
    </row>
    <row r="291" spans="2:19" ht="12.75">
      <c r="B291" s="3">
        <v>39976</v>
      </c>
      <c r="C291" s="2">
        <v>4441.95</v>
      </c>
      <c r="D291" s="2">
        <v>260.3</v>
      </c>
      <c r="E291" s="2">
        <v>53558</v>
      </c>
      <c r="F291" s="21">
        <f t="shared" si="44"/>
        <v>-0.004474491450854012</v>
      </c>
      <c r="G291" s="21">
        <f t="shared" si="45"/>
        <v>0.02371345324516617</v>
      </c>
      <c r="H291" s="21">
        <f t="shared" si="46"/>
        <v>0.0027671844746119385</v>
      </c>
      <c r="I291" s="21"/>
      <c r="J291" s="21"/>
      <c r="K291" s="21"/>
      <c r="L291" s="22">
        <f t="shared" si="47"/>
        <v>-0.00724167592546595</v>
      </c>
      <c r="M291" s="22">
        <f t="shared" si="48"/>
        <v>0.020946268770554232</v>
      </c>
      <c r="N291" s="22">
        <f t="shared" si="49"/>
        <v>-0.0057506939297153606</v>
      </c>
      <c r="O291" s="22">
        <f t="shared" si="50"/>
        <v>0.023720826155338222</v>
      </c>
      <c r="P291" s="24">
        <f t="shared" si="51"/>
        <v>-0.005793456494159585</v>
      </c>
      <c r="Q291" s="24">
        <f t="shared" si="52"/>
        <v>0.02364124961497142</v>
      </c>
      <c r="R291" s="22">
        <f t="shared" si="53"/>
        <v>-0.004553856530219091</v>
      </c>
      <c r="S291" s="22">
        <f t="shared" si="54"/>
        <v>0.023634088165801093</v>
      </c>
    </row>
    <row r="292" spans="2:19" ht="12.75">
      <c r="B292" s="3">
        <v>39979</v>
      </c>
      <c r="C292" s="2">
        <v>4326.01</v>
      </c>
      <c r="D292" s="2">
        <v>263.4</v>
      </c>
      <c r="E292" s="2">
        <v>52033</v>
      </c>
      <c r="F292" s="21">
        <f t="shared" si="44"/>
        <v>-0.026447830085530595</v>
      </c>
      <c r="G292" s="21">
        <f t="shared" si="45"/>
        <v>0.011838977308660759</v>
      </c>
      <c r="H292" s="21">
        <f t="shared" si="46"/>
        <v>-0.02888704614343757</v>
      </c>
      <c r="I292" s="21"/>
      <c r="J292" s="21"/>
      <c r="K292" s="21"/>
      <c r="L292" s="22">
        <f t="shared" si="47"/>
        <v>0.0024392160579069753</v>
      </c>
      <c r="M292" s="22">
        <f t="shared" si="48"/>
        <v>0.04072602345209833</v>
      </c>
      <c r="N292" s="22">
        <f t="shared" si="49"/>
        <v>-0.013125364513224606</v>
      </c>
      <c r="O292" s="22">
        <f t="shared" si="50"/>
        <v>0.011762010413860099</v>
      </c>
      <c r="P292" s="24">
        <f t="shared" si="51"/>
        <v>-0.013168127077668831</v>
      </c>
      <c r="Q292" s="24">
        <f t="shared" si="52"/>
        <v>0.011682433873493294</v>
      </c>
      <c r="R292" s="22">
        <f t="shared" si="53"/>
        <v>-0.026527195164895673</v>
      </c>
      <c r="S292" s="22">
        <f t="shared" si="54"/>
        <v>0.011759612229295679</v>
      </c>
    </row>
    <row r="293" spans="2:19" ht="12.75">
      <c r="B293" s="3">
        <v>39980</v>
      </c>
      <c r="C293" s="2">
        <v>4328.57</v>
      </c>
      <c r="D293" s="2">
        <v>260.7</v>
      </c>
      <c r="E293" s="2">
        <v>51205</v>
      </c>
      <c r="F293" s="21">
        <f t="shared" si="44"/>
        <v>0.0005915942945036006</v>
      </c>
      <c r="G293" s="21">
        <f t="shared" si="45"/>
        <v>-0.010303468369724554</v>
      </c>
      <c r="H293" s="21">
        <f t="shared" si="46"/>
        <v>-0.016040949155452365</v>
      </c>
      <c r="I293" s="21"/>
      <c r="J293" s="21"/>
      <c r="K293" s="21"/>
      <c r="L293" s="22">
        <f t="shared" si="47"/>
        <v>0.016632543449955964</v>
      </c>
      <c r="M293" s="22">
        <f t="shared" si="48"/>
        <v>0.005737480785727811</v>
      </c>
      <c r="N293" s="22">
        <f t="shared" si="49"/>
        <v>0.007989546712673346</v>
      </c>
      <c r="O293" s="22">
        <f t="shared" si="50"/>
        <v>-0.010346208012954949</v>
      </c>
      <c r="P293" s="24">
        <f t="shared" si="51"/>
        <v>0.00794678414822912</v>
      </c>
      <c r="Q293" s="24">
        <f t="shared" si="52"/>
        <v>-0.010425784553321752</v>
      </c>
      <c r="R293" s="22">
        <f t="shared" si="53"/>
        <v>0.0005122292151385213</v>
      </c>
      <c r="S293" s="22">
        <f t="shared" si="54"/>
        <v>-0.010382833449089635</v>
      </c>
    </row>
    <row r="294" spans="2:19" ht="12.75">
      <c r="B294" s="3">
        <v>39981</v>
      </c>
      <c r="C294" s="2">
        <v>4278.46</v>
      </c>
      <c r="D294" s="2">
        <v>260</v>
      </c>
      <c r="E294" s="2">
        <v>51045</v>
      </c>
      <c r="F294" s="21">
        <f t="shared" si="44"/>
        <v>-0.011644101665618826</v>
      </c>
      <c r="G294" s="21">
        <f t="shared" si="45"/>
        <v>-0.002688689923928263</v>
      </c>
      <c r="H294" s="21">
        <f t="shared" si="46"/>
        <v>-0.0031295869064221506</v>
      </c>
      <c r="I294" s="21"/>
      <c r="J294" s="21"/>
      <c r="K294" s="21"/>
      <c r="L294" s="22">
        <f t="shared" si="47"/>
        <v>-0.008514514759196675</v>
      </c>
      <c r="M294" s="22">
        <f t="shared" si="48"/>
        <v>0.00044089698249388755</v>
      </c>
      <c r="N294" s="22">
        <f t="shared" si="49"/>
        <v>-0.010200762197494617</v>
      </c>
      <c r="O294" s="22">
        <f t="shared" si="50"/>
        <v>-0.002697028422264163</v>
      </c>
      <c r="P294" s="24">
        <f t="shared" si="51"/>
        <v>-0.01024352476193884</v>
      </c>
      <c r="Q294" s="24">
        <f t="shared" si="52"/>
        <v>-0.0027766049626309665</v>
      </c>
      <c r="R294" s="22">
        <f t="shared" si="53"/>
        <v>-0.011723466744983906</v>
      </c>
      <c r="S294" s="22">
        <f t="shared" si="54"/>
        <v>-0.0027680550032933423</v>
      </c>
    </row>
    <row r="295" spans="2:19" ht="12.75">
      <c r="B295" s="3">
        <v>39982</v>
      </c>
      <c r="C295" s="2">
        <v>4280.86</v>
      </c>
      <c r="D295" s="2">
        <v>266</v>
      </c>
      <c r="E295" s="2">
        <v>50903</v>
      </c>
      <c r="F295" s="21">
        <f t="shared" si="44"/>
        <v>0.0005607922271623383</v>
      </c>
      <c r="G295" s="21">
        <f t="shared" si="45"/>
        <v>0.022814677766171264</v>
      </c>
      <c r="H295" s="21">
        <f t="shared" si="46"/>
        <v>-0.002785735705074755</v>
      </c>
      <c r="I295" s="21"/>
      <c r="J295" s="21"/>
      <c r="K295" s="21"/>
      <c r="L295" s="22">
        <f t="shared" si="47"/>
        <v>0.0033465279322370933</v>
      </c>
      <c r="M295" s="22">
        <f t="shared" si="48"/>
        <v>0.02560041347124602</v>
      </c>
      <c r="N295" s="22">
        <f t="shared" si="49"/>
        <v>0.0018455503793153617</v>
      </c>
      <c r="O295" s="22">
        <f t="shared" si="50"/>
        <v>0.022807255427940824</v>
      </c>
      <c r="P295" s="24">
        <f t="shared" si="51"/>
        <v>0.0018027878148711375</v>
      </c>
      <c r="Q295" s="24">
        <f t="shared" si="52"/>
        <v>0.02272767888757402</v>
      </c>
      <c r="R295" s="22">
        <f t="shared" si="53"/>
        <v>0.0004814271477972589</v>
      </c>
      <c r="S295" s="22">
        <f t="shared" si="54"/>
        <v>0.022735312686806185</v>
      </c>
    </row>
    <row r="296" spans="2:19" ht="12.75">
      <c r="B296" s="3">
        <v>39983</v>
      </c>
      <c r="C296" s="2">
        <v>4345.93</v>
      </c>
      <c r="D296" s="2">
        <v>267.9</v>
      </c>
      <c r="E296" s="2">
        <v>51373</v>
      </c>
      <c r="F296" s="21">
        <f t="shared" si="44"/>
        <v>0.015085850951185531</v>
      </c>
      <c r="G296" s="21">
        <f t="shared" si="45"/>
        <v>0.007117467768863955</v>
      </c>
      <c r="H296" s="21">
        <f t="shared" si="46"/>
        <v>0.009190881702334985</v>
      </c>
      <c r="I296" s="21"/>
      <c r="J296" s="21"/>
      <c r="K296" s="21"/>
      <c r="L296" s="22">
        <f t="shared" si="47"/>
        <v>0.005894969248850546</v>
      </c>
      <c r="M296" s="22">
        <f t="shared" si="48"/>
        <v>-0.00207341393347103</v>
      </c>
      <c r="N296" s="22">
        <f t="shared" si="49"/>
        <v>0.010847092704651853</v>
      </c>
      <c r="O296" s="22">
        <f t="shared" si="50"/>
        <v>0.007141956033312884</v>
      </c>
      <c r="P296" s="24">
        <f t="shared" si="51"/>
        <v>0.010804330140207628</v>
      </c>
      <c r="Q296" s="24">
        <f t="shared" si="52"/>
        <v>0.007062379492946081</v>
      </c>
      <c r="R296" s="22">
        <f t="shared" si="53"/>
        <v>0.01500648587182045</v>
      </c>
      <c r="S296" s="22">
        <f t="shared" si="54"/>
        <v>0.007038102689498876</v>
      </c>
    </row>
    <row r="297" spans="2:19" ht="12.75">
      <c r="B297" s="3">
        <v>39986</v>
      </c>
      <c r="C297" s="2">
        <v>4234.05</v>
      </c>
      <c r="D297" s="2">
        <v>268</v>
      </c>
      <c r="E297" s="2">
        <v>49494</v>
      </c>
      <c r="F297" s="21">
        <f t="shared" si="44"/>
        <v>-0.02608079313282434</v>
      </c>
      <c r="G297" s="21">
        <f t="shared" si="45"/>
        <v>0.0003732039602936774</v>
      </c>
      <c r="H297" s="21">
        <f t="shared" si="46"/>
        <v>-0.03726129251158943</v>
      </c>
      <c r="I297" s="21"/>
      <c r="J297" s="21"/>
      <c r="K297" s="21"/>
      <c r="L297" s="22">
        <f t="shared" si="47"/>
        <v>0.011180499378765092</v>
      </c>
      <c r="M297" s="22">
        <f t="shared" si="48"/>
        <v>0.03763449647188311</v>
      </c>
      <c r="N297" s="22">
        <f t="shared" si="49"/>
        <v>-0.008896194742239297</v>
      </c>
      <c r="O297" s="22">
        <f t="shared" si="50"/>
        <v>0.0002739246512692872</v>
      </c>
      <c r="P297" s="24">
        <f t="shared" si="51"/>
        <v>-0.00893895730668352</v>
      </c>
      <c r="Q297" s="24">
        <f t="shared" si="52"/>
        <v>0.00019434811090248381</v>
      </c>
      <c r="R297" s="22">
        <f t="shared" si="53"/>
        <v>-0.026160158212189418</v>
      </c>
      <c r="S297" s="22">
        <f t="shared" si="54"/>
        <v>0.000293838880928598</v>
      </c>
    </row>
    <row r="298" spans="2:19" ht="12.75">
      <c r="B298" s="3">
        <v>39987</v>
      </c>
      <c r="C298" s="2">
        <v>4230.02</v>
      </c>
      <c r="D298" s="2">
        <v>264.6</v>
      </c>
      <c r="E298" s="2">
        <v>49813</v>
      </c>
      <c r="F298" s="21">
        <f t="shared" si="44"/>
        <v>-0.0009522606274602375</v>
      </c>
      <c r="G298" s="21">
        <f t="shared" si="45"/>
        <v>-0.012767728830001305</v>
      </c>
      <c r="H298" s="21">
        <f t="shared" si="46"/>
        <v>0.0064245440345617804</v>
      </c>
      <c r="I298" s="21"/>
      <c r="J298" s="21"/>
      <c r="K298" s="21"/>
      <c r="L298" s="22">
        <f t="shared" si="47"/>
        <v>-0.007376804662022018</v>
      </c>
      <c r="M298" s="22">
        <f t="shared" si="48"/>
        <v>-0.019192272864563084</v>
      </c>
      <c r="N298" s="22">
        <f t="shared" si="49"/>
        <v>-0.003915206935407935</v>
      </c>
      <c r="O298" s="22">
        <f t="shared" si="50"/>
        <v>-0.012750611219484984</v>
      </c>
      <c r="P298" s="24">
        <f t="shared" si="51"/>
        <v>-0.00395796949985216</v>
      </c>
      <c r="Q298" s="24">
        <f t="shared" si="52"/>
        <v>-0.012830187759851787</v>
      </c>
      <c r="R298" s="22">
        <f t="shared" si="53"/>
        <v>-0.001031625706825317</v>
      </c>
      <c r="S298" s="22">
        <f t="shared" si="54"/>
        <v>-0.012847093909366385</v>
      </c>
    </row>
    <row r="299" spans="2:19" ht="12.75">
      <c r="B299" s="3">
        <v>39988</v>
      </c>
      <c r="C299" s="2">
        <v>4279.98</v>
      </c>
      <c r="D299" s="2">
        <v>265</v>
      </c>
      <c r="E299" s="2">
        <v>49672</v>
      </c>
      <c r="F299" s="21">
        <f t="shared" si="44"/>
        <v>0.011741615506194238</v>
      </c>
      <c r="G299" s="21">
        <f t="shared" si="45"/>
        <v>0.0015105743053668514</v>
      </c>
      <c r="H299" s="21">
        <f t="shared" si="46"/>
        <v>-0.0028346000786196226</v>
      </c>
      <c r="I299" s="21"/>
      <c r="J299" s="21"/>
      <c r="K299" s="21"/>
      <c r="L299" s="22">
        <f t="shared" si="47"/>
        <v>0.01457621558481386</v>
      </c>
      <c r="M299" s="22">
        <f t="shared" si="48"/>
        <v>0.004345174383986474</v>
      </c>
      <c r="N299" s="22">
        <f t="shared" si="49"/>
        <v>0.013048909501265617</v>
      </c>
      <c r="O299" s="22">
        <f t="shared" si="50"/>
        <v>0.0015030217724782428</v>
      </c>
      <c r="P299" s="24">
        <f t="shared" si="51"/>
        <v>0.013006146936821393</v>
      </c>
      <c r="Q299" s="24">
        <f t="shared" si="52"/>
        <v>0.0014234452321114396</v>
      </c>
      <c r="R299" s="22">
        <f t="shared" si="53"/>
        <v>0.011662250426829158</v>
      </c>
      <c r="S299" s="22">
        <f t="shared" si="54"/>
        <v>0.0014312092260017721</v>
      </c>
    </row>
    <row r="300" spans="2:19" ht="12.75">
      <c r="B300" s="3">
        <v>39989</v>
      </c>
      <c r="C300" s="2">
        <v>4252.57</v>
      </c>
      <c r="D300" s="2">
        <v>261.1</v>
      </c>
      <c r="E300" s="2">
        <v>51514</v>
      </c>
      <c r="F300" s="21">
        <f t="shared" si="44"/>
        <v>-0.006424830627840749</v>
      </c>
      <c r="G300" s="21">
        <f t="shared" si="45"/>
        <v>-0.014826350281138998</v>
      </c>
      <c r="H300" s="21">
        <f t="shared" si="46"/>
        <v>0.03641222132422841</v>
      </c>
      <c r="I300" s="21"/>
      <c r="J300" s="21"/>
      <c r="K300" s="21"/>
      <c r="L300" s="22">
        <f t="shared" si="47"/>
        <v>-0.04283705195206916</v>
      </c>
      <c r="M300" s="22">
        <f t="shared" si="48"/>
        <v>-0.051238571605367406</v>
      </c>
      <c r="N300" s="22">
        <f t="shared" si="49"/>
        <v>-0.023217844444292243</v>
      </c>
      <c r="O300" s="22">
        <f t="shared" si="50"/>
        <v>-0.014729333244706669</v>
      </c>
      <c r="P300" s="24">
        <f t="shared" si="51"/>
        <v>-0.023260607008736466</v>
      </c>
      <c r="Q300" s="24">
        <f t="shared" si="52"/>
        <v>-0.014808909785073472</v>
      </c>
      <c r="R300" s="22">
        <f t="shared" si="53"/>
        <v>-0.0065041957072058286</v>
      </c>
      <c r="S300" s="22">
        <f t="shared" si="54"/>
        <v>-0.014905715360504078</v>
      </c>
    </row>
    <row r="301" spans="2:19" ht="12.75">
      <c r="B301" s="3">
        <v>39990</v>
      </c>
      <c r="C301" s="2">
        <v>4241.01</v>
      </c>
      <c r="D301" s="2">
        <v>257.4</v>
      </c>
      <c r="E301" s="2">
        <v>51485</v>
      </c>
      <c r="F301" s="21">
        <f t="shared" si="44"/>
        <v>-0.002722057633627103</v>
      </c>
      <c r="G301" s="21">
        <f t="shared" si="45"/>
        <v>-0.01427218054305706</v>
      </c>
      <c r="H301" s="21">
        <f t="shared" si="46"/>
        <v>-0.0005631122781059359</v>
      </c>
      <c r="I301" s="21"/>
      <c r="J301" s="21"/>
      <c r="K301" s="21"/>
      <c r="L301" s="22">
        <f t="shared" si="47"/>
        <v>-0.002158945355521167</v>
      </c>
      <c r="M301" s="22">
        <f t="shared" si="48"/>
        <v>-0.013709068264951125</v>
      </c>
      <c r="N301" s="22">
        <f t="shared" si="49"/>
        <v>-0.002462354931552339</v>
      </c>
      <c r="O301" s="22">
        <f t="shared" si="50"/>
        <v>-0.014273680904265843</v>
      </c>
      <c r="P301" s="24">
        <f t="shared" si="51"/>
        <v>-0.0025051174959965635</v>
      </c>
      <c r="Q301" s="24">
        <f t="shared" si="52"/>
        <v>-0.014353257444632646</v>
      </c>
      <c r="R301" s="22">
        <f t="shared" si="53"/>
        <v>-0.0028014227129921822</v>
      </c>
      <c r="S301" s="22">
        <f t="shared" si="54"/>
        <v>-0.01435154562242214</v>
      </c>
    </row>
    <row r="302" spans="2:19" ht="12.75">
      <c r="B302" s="3">
        <v>39993</v>
      </c>
      <c r="C302" s="2">
        <v>4294.03</v>
      </c>
      <c r="D302" s="2">
        <v>253.5</v>
      </c>
      <c r="E302" s="2">
        <v>52137</v>
      </c>
      <c r="F302" s="21">
        <f t="shared" si="44"/>
        <v>0.012424237500841168</v>
      </c>
      <c r="G302" s="21">
        <f t="shared" si="45"/>
        <v>-0.015267472130788308</v>
      </c>
      <c r="H302" s="21">
        <f t="shared" si="46"/>
        <v>0.012584366341992219</v>
      </c>
      <c r="I302" s="21"/>
      <c r="J302" s="21"/>
      <c r="K302" s="21"/>
      <c r="L302" s="22">
        <f t="shared" si="47"/>
        <v>-0.00016012884115105055</v>
      </c>
      <c r="M302" s="22">
        <f t="shared" si="48"/>
        <v>-0.027851838472780527</v>
      </c>
      <c r="N302" s="22">
        <f t="shared" si="49"/>
        <v>0.006620432345132486</v>
      </c>
      <c r="O302" s="22">
        <f t="shared" si="50"/>
        <v>-0.015233942236607794</v>
      </c>
      <c r="P302" s="24">
        <f t="shared" si="51"/>
        <v>0.006577669780688262</v>
      </c>
      <c r="Q302" s="24">
        <f t="shared" si="52"/>
        <v>-0.015313518776974597</v>
      </c>
      <c r="R302" s="22">
        <f t="shared" si="53"/>
        <v>0.012344872421476088</v>
      </c>
      <c r="S302" s="22">
        <f t="shared" si="54"/>
        <v>-0.015346837210153388</v>
      </c>
    </row>
    <row r="303" spans="2:19" ht="12.75">
      <c r="B303" s="3">
        <v>39994</v>
      </c>
      <c r="C303" s="2">
        <v>4249.21</v>
      </c>
      <c r="D303" s="2">
        <v>259</v>
      </c>
      <c r="E303" s="2">
        <v>51465</v>
      </c>
      <c r="F303" s="21">
        <f t="shared" si="44"/>
        <v>-0.010492602619845925</v>
      </c>
      <c r="G303" s="21">
        <f t="shared" si="45"/>
        <v>0.021464238668300002</v>
      </c>
      <c r="H303" s="21">
        <f t="shared" si="46"/>
        <v>-0.012972904472183706</v>
      </c>
      <c r="I303" s="21"/>
      <c r="J303" s="21"/>
      <c r="K303" s="21"/>
      <c r="L303" s="22">
        <f t="shared" si="47"/>
        <v>0.002480301852337781</v>
      </c>
      <c r="M303" s="22">
        <f t="shared" si="48"/>
        <v>0.03443714314048371</v>
      </c>
      <c r="N303" s="22">
        <f t="shared" si="49"/>
        <v>-0.004509606908020789</v>
      </c>
      <c r="O303" s="22">
        <f t="shared" si="50"/>
        <v>0.021429673549775537</v>
      </c>
      <c r="P303" s="24">
        <f t="shared" si="51"/>
        <v>-0.004552369472465012</v>
      </c>
      <c r="Q303" s="24">
        <f t="shared" si="52"/>
        <v>0.021350097009408736</v>
      </c>
      <c r="R303" s="22">
        <f t="shared" si="53"/>
        <v>-0.010571967699211005</v>
      </c>
      <c r="S303" s="22">
        <f t="shared" si="54"/>
        <v>0.021384873588934924</v>
      </c>
    </row>
    <row r="304" spans="2:19" ht="12.75">
      <c r="B304" s="3">
        <v>39995</v>
      </c>
      <c r="C304" s="2">
        <v>4340.71</v>
      </c>
      <c r="D304" s="2">
        <v>256.1</v>
      </c>
      <c r="E304" s="2">
        <v>51543</v>
      </c>
      <c r="F304" s="21">
        <f t="shared" si="44"/>
        <v>0.021304845897125006</v>
      </c>
      <c r="G304" s="21">
        <f t="shared" si="45"/>
        <v>-0.011260068494058122</v>
      </c>
      <c r="H304" s="21">
        <f t="shared" si="46"/>
        <v>0.001514445769416924</v>
      </c>
      <c r="I304" s="21"/>
      <c r="J304" s="21"/>
      <c r="K304" s="21"/>
      <c r="L304" s="22">
        <f t="shared" si="47"/>
        <v>0.01979040012770808</v>
      </c>
      <c r="M304" s="22">
        <f t="shared" si="48"/>
        <v>-0.012774514263475046</v>
      </c>
      <c r="N304" s="22">
        <f t="shared" si="49"/>
        <v>0.020606396096338957</v>
      </c>
      <c r="O304" s="22">
        <f t="shared" si="50"/>
        <v>-0.011256033391692958</v>
      </c>
      <c r="P304" s="24">
        <f t="shared" si="51"/>
        <v>0.02056363353189473</v>
      </c>
      <c r="Q304" s="24">
        <f t="shared" si="52"/>
        <v>-0.011335609932059761</v>
      </c>
      <c r="R304" s="22">
        <f t="shared" si="53"/>
        <v>0.021225480817759927</v>
      </c>
      <c r="S304" s="22">
        <f t="shared" si="54"/>
        <v>-0.011339433573423202</v>
      </c>
    </row>
    <row r="305" spans="2:19" ht="12.75">
      <c r="B305" s="3">
        <v>39996</v>
      </c>
      <c r="C305" s="2">
        <v>4234.27</v>
      </c>
      <c r="D305" s="2">
        <v>251.9</v>
      </c>
      <c r="E305" s="2">
        <v>51024</v>
      </c>
      <c r="F305" s="21">
        <f t="shared" si="44"/>
        <v>-0.02482698903763675</v>
      </c>
      <c r="G305" s="21">
        <f t="shared" si="45"/>
        <v>-0.016535809846915064</v>
      </c>
      <c r="H305" s="21">
        <f t="shared" si="46"/>
        <v>-0.01012030048023786</v>
      </c>
      <c r="I305" s="21"/>
      <c r="J305" s="21"/>
      <c r="K305" s="21"/>
      <c r="L305" s="22">
        <f t="shared" si="47"/>
        <v>-0.014706688557398888</v>
      </c>
      <c r="M305" s="22">
        <f t="shared" si="48"/>
        <v>-0.006415509366677204</v>
      </c>
      <c r="N305" s="22">
        <f t="shared" si="49"/>
        <v>-0.02015959057606057</v>
      </c>
      <c r="O305" s="22">
        <f t="shared" si="50"/>
        <v>-0.01656277446276903</v>
      </c>
      <c r="P305" s="24">
        <f t="shared" si="51"/>
        <v>-0.02020235314050479</v>
      </c>
      <c r="Q305" s="24">
        <f t="shared" si="52"/>
        <v>-0.01664235100313583</v>
      </c>
      <c r="R305" s="22">
        <f t="shared" si="53"/>
        <v>-0.024906354117001827</v>
      </c>
      <c r="S305" s="22">
        <f t="shared" si="54"/>
        <v>-0.016615174926280143</v>
      </c>
    </row>
    <row r="306" spans="2:19" ht="12.75">
      <c r="B306" s="3">
        <v>39997</v>
      </c>
      <c r="C306" s="2">
        <v>4236.28</v>
      </c>
      <c r="D306" s="2">
        <v>255</v>
      </c>
      <c r="E306" s="2">
        <v>50934</v>
      </c>
      <c r="F306" s="21">
        <f t="shared" si="44"/>
        <v>0.00047458548446688715</v>
      </c>
      <c r="G306" s="21">
        <f t="shared" si="45"/>
        <v>0.012231361799861597</v>
      </c>
      <c r="H306" s="21">
        <f t="shared" si="46"/>
        <v>-0.0017654332838160887</v>
      </c>
      <c r="I306" s="21"/>
      <c r="J306" s="21"/>
      <c r="K306" s="21"/>
      <c r="L306" s="22">
        <f t="shared" si="47"/>
        <v>0.0022400187682829757</v>
      </c>
      <c r="M306" s="22">
        <f t="shared" si="48"/>
        <v>0.013996795083677686</v>
      </c>
      <c r="N306" s="22">
        <f t="shared" si="49"/>
        <v>0.001288788640686309</v>
      </c>
      <c r="O306" s="22">
        <f t="shared" si="50"/>
        <v>0.012226657964199122</v>
      </c>
      <c r="P306" s="24">
        <f t="shared" si="51"/>
        <v>0.0012460260762420848</v>
      </c>
      <c r="Q306" s="24">
        <f t="shared" si="52"/>
        <v>0.012147081423832319</v>
      </c>
      <c r="R306" s="22">
        <f t="shared" si="53"/>
        <v>0.0003952204051018078</v>
      </c>
      <c r="S306" s="22">
        <f t="shared" si="54"/>
        <v>0.012151996720496517</v>
      </c>
    </row>
    <row r="307" spans="2:19" ht="12.75">
      <c r="B307" s="3">
        <v>40000</v>
      </c>
      <c r="C307" s="2">
        <v>4194.91</v>
      </c>
      <c r="D307" s="2">
        <v>246.3</v>
      </c>
      <c r="E307" s="2">
        <v>50622</v>
      </c>
      <c r="F307" s="21">
        <f t="shared" si="44"/>
        <v>-0.009813640072085138</v>
      </c>
      <c r="G307" s="21">
        <f t="shared" si="45"/>
        <v>-0.03471324003193386</v>
      </c>
      <c r="H307" s="21">
        <f t="shared" si="46"/>
        <v>-0.006144412572341097</v>
      </c>
      <c r="I307" s="21"/>
      <c r="J307" s="21"/>
      <c r="K307" s="21"/>
      <c r="L307" s="22">
        <f t="shared" si="47"/>
        <v>-0.003669227499744041</v>
      </c>
      <c r="M307" s="22">
        <f t="shared" si="48"/>
        <v>-0.02856882745959276</v>
      </c>
      <c r="N307" s="22">
        <f t="shared" si="49"/>
        <v>-0.006979888066061682</v>
      </c>
      <c r="O307" s="22">
        <f t="shared" si="50"/>
        <v>-0.034729611257767024</v>
      </c>
      <c r="P307" s="24">
        <f t="shared" si="51"/>
        <v>-0.007022650630505906</v>
      </c>
      <c r="Q307" s="24">
        <f t="shared" si="52"/>
        <v>-0.03480918779813382</v>
      </c>
      <c r="R307" s="22">
        <f t="shared" si="53"/>
        <v>-0.009893005151450219</v>
      </c>
      <c r="S307" s="22">
        <f t="shared" si="54"/>
        <v>-0.03479260511129894</v>
      </c>
    </row>
    <row r="308" spans="2:19" ht="12.75">
      <c r="B308" s="3">
        <v>40001</v>
      </c>
      <c r="C308" s="2">
        <v>4187</v>
      </c>
      <c r="D308" s="2">
        <v>251.9</v>
      </c>
      <c r="E308" s="2">
        <v>49456</v>
      </c>
      <c r="F308" s="21">
        <f t="shared" si="44"/>
        <v>-0.0018873985399823177</v>
      </c>
      <c r="G308" s="21">
        <f t="shared" si="45"/>
        <v>0.022481878232072254</v>
      </c>
      <c r="H308" s="21">
        <f t="shared" si="46"/>
        <v>-0.02330287902178415</v>
      </c>
      <c r="I308" s="21"/>
      <c r="J308" s="21"/>
      <c r="K308" s="21"/>
      <c r="L308" s="22">
        <f t="shared" si="47"/>
        <v>0.02141548048180183</v>
      </c>
      <c r="M308" s="22">
        <f t="shared" si="48"/>
        <v>0.045784757253856403</v>
      </c>
      <c r="N308" s="22">
        <f t="shared" si="49"/>
        <v>0.00885969557139874</v>
      </c>
      <c r="O308" s="22">
        <f t="shared" si="50"/>
        <v>0.022419789840295665</v>
      </c>
      <c r="P308" s="24">
        <f t="shared" si="51"/>
        <v>0.008816933006954514</v>
      </c>
      <c r="Q308" s="24">
        <f t="shared" si="52"/>
        <v>0.02234021329992886</v>
      </c>
      <c r="R308" s="22">
        <f t="shared" si="53"/>
        <v>-0.001966763619347397</v>
      </c>
      <c r="S308" s="22">
        <f t="shared" si="54"/>
        <v>0.022402513152707176</v>
      </c>
    </row>
    <row r="309" spans="2:19" ht="12.75">
      <c r="B309" s="3">
        <v>40002</v>
      </c>
      <c r="C309" s="2">
        <v>4140.23</v>
      </c>
      <c r="D309" s="2">
        <v>246.3</v>
      </c>
      <c r="E309" s="2">
        <v>49177</v>
      </c>
      <c r="F309" s="21">
        <f t="shared" si="44"/>
        <v>-0.011233145187380583</v>
      </c>
      <c r="G309" s="21">
        <f t="shared" si="45"/>
        <v>-0.022481878232072313</v>
      </c>
      <c r="H309" s="21">
        <f t="shared" si="46"/>
        <v>-0.005657350868983822</v>
      </c>
      <c r="I309" s="21"/>
      <c r="J309" s="21"/>
      <c r="K309" s="21"/>
      <c r="L309" s="22">
        <f t="shared" si="47"/>
        <v>-0.0055757943183967614</v>
      </c>
      <c r="M309" s="22">
        <f t="shared" si="48"/>
        <v>-0.016824527363088492</v>
      </c>
      <c r="N309" s="22">
        <f t="shared" si="49"/>
        <v>-0.008624021990489976</v>
      </c>
      <c r="O309" s="22">
        <f t="shared" si="50"/>
        <v>-0.02249695172650374</v>
      </c>
      <c r="P309" s="24">
        <f t="shared" si="51"/>
        <v>-0.0086667845549342</v>
      </c>
      <c r="Q309" s="24">
        <f t="shared" si="52"/>
        <v>-0.022576528266870545</v>
      </c>
      <c r="R309" s="22">
        <f t="shared" si="53"/>
        <v>-0.011312510266745663</v>
      </c>
      <c r="S309" s="22">
        <f t="shared" si="54"/>
        <v>-0.02256124331143739</v>
      </c>
    </row>
    <row r="310" spans="2:19" ht="12.75">
      <c r="B310" s="3">
        <v>40003</v>
      </c>
      <c r="C310" s="2">
        <v>4158.66</v>
      </c>
      <c r="D310" s="2">
        <v>239.1</v>
      </c>
      <c r="E310" s="2">
        <v>49177</v>
      </c>
      <c r="F310" s="21">
        <f t="shared" si="44"/>
        <v>0.00444156514862675</v>
      </c>
      <c r="G310" s="21">
        <f t="shared" si="45"/>
        <v>-0.029668430662213245</v>
      </c>
      <c r="H310" s="21">
        <f t="shared" si="46"/>
        <v>0</v>
      </c>
      <c r="I310" s="21"/>
      <c r="J310" s="21"/>
      <c r="K310" s="21"/>
      <c r="L310" s="22">
        <f t="shared" si="47"/>
        <v>0.00444156514862675</v>
      </c>
      <c r="M310" s="22">
        <f t="shared" si="48"/>
        <v>-0.029668430662213245</v>
      </c>
      <c r="N310" s="22">
        <f t="shared" si="49"/>
        <v>0.00444156514862675</v>
      </c>
      <c r="O310" s="22">
        <f t="shared" si="50"/>
        <v>-0.029668430662213245</v>
      </c>
      <c r="P310" s="24">
        <f t="shared" si="51"/>
        <v>0.004398802584182526</v>
      </c>
      <c r="Q310" s="24">
        <f t="shared" si="52"/>
        <v>-0.02974800720258005</v>
      </c>
      <c r="R310" s="22">
        <f t="shared" si="53"/>
        <v>0.004362200069261671</v>
      </c>
      <c r="S310" s="22">
        <f t="shared" si="54"/>
        <v>-0.029747795741578324</v>
      </c>
    </row>
    <row r="311" spans="2:19" ht="12.75">
      <c r="B311" s="3">
        <v>40004</v>
      </c>
      <c r="C311" s="2">
        <v>4127.17</v>
      </c>
      <c r="D311" s="2">
        <v>236</v>
      </c>
      <c r="E311" s="2">
        <v>49220</v>
      </c>
      <c r="F311" s="21">
        <f t="shared" si="44"/>
        <v>-0.007600964926920111</v>
      </c>
      <c r="G311" s="21">
        <f t="shared" si="45"/>
        <v>-0.013050069438668951</v>
      </c>
      <c r="H311" s="21">
        <f t="shared" si="46"/>
        <v>0.0008740104421331508</v>
      </c>
      <c r="I311" s="21"/>
      <c r="J311" s="21"/>
      <c r="K311" s="21"/>
      <c r="L311" s="22">
        <f t="shared" si="47"/>
        <v>-0.008474975369053261</v>
      </c>
      <c r="M311" s="22">
        <f t="shared" si="48"/>
        <v>-0.013924079880802102</v>
      </c>
      <c r="N311" s="22">
        <f t="shared" si="49"/>
        <v>-0.00800405127805955</v>
      </c>
      <c r="O311" s="22">
        <f t="shared" si="50"/>
        <v>-0.013047740717711457</v>
      </c>
      <c r="P311" s="24">
        <f t="shared" si="51"/>
        <v>-0.008046813842503773</v>
      </c>
      <c r="Q311" s="24">
        <f t="shared" si="52"/>
        <v>-0.01312731725807826</v>
      </c>
      <c r="R311" s="22">
        <f t="shared" si="53"/>
        <v>-0.00768033000628519</v>
      </c>
      <c r="S311" s="22">
        <f t="shared" si="54"/>
        <v>-0.013129434518034031</v>
      </c>
    </row>
    <row r="312" spans="2:19" ht="12.75">
      <c r="B312" s="3">
        <v>40007</v>
      </c>
      <c r="C312" s="2">
        <v>4202.13</v>
      </c>
      <c r="D312" s="2">
        <v>234.8</v>
      </c>
      <c r="E312" s="2">
        <v>49186</v>
      </c>
      <c r="F312" s="21">
        <f t="shared" si="44"/>
        <v>0.01799959752165564</v>
      </c>
      <c r="G312" s="21">
        <f t="shared" si="45"/>
        <v>-0.005097717071668606</v>
      </c>
      <c r="H312" s="21">
        <f t="shared" si="46"/>
        <v>-0.0006910148030184815</v>
      </c>
      <c r="I312" s="21"/>
      <c r="J312" s="21"/>
      <c r="K312" s="21"/>
      <c r="L312" s="22">
        <f t="shared" si="47"/>
        <v>0.018690612324674123</v>
      </c>
      <c r="M312" s="22">
        <f t="shared" si="48"/>
        <v>-0.004406702268650124</v>
      </c>
      <c r="N312" s="22">
        <f t="shared" si="49"/>
        <v>0.01831828780509464</v>
      </c>
      <c r="O312" s="22">
        <f t="shared" si="50"/>
        <v>-0.0050995582174675055</v>
      </c>
      <c r="P312" s="24">
        <f t="shared" si="51"/>
        <v>0.018275525240650414</v>
      </c>
      <c r="Q312" s="24">
        <f t="shared" si="52"/>
        <v>-0.005179134757834309</v>
      </c>
      <c r="R312" s="22">
        <f t="shared" si="53"/>
        <v>0.017920232442290563</v>
      </c>
      <c r="S312" s="22">
        <f t="shared" si="54"/>
        <v>-0.005177082151033685</v>
      </c>
    </row>
    <row r="313" spans="2:19" ht="12.75">
      <c r="B313" s="3">
        <v>40008</v>
      </c>
      <c r="C313" s="2">
        <v>4237.68</v>
      </c>
      <c r="D313" s="2">
        <v>228.8</v>
      </c>
      <c r="E313" s="2">
        <v>48872</v>
      </c>
      <c r="F313" s="21">
        <f t="shared" si="44"/>
        <v>0.008424410087527262</v>
      </c>
      <c r="G313" s="21">
        <f t="shared" si="45"/>
        <v>-0.025885828448298568</v>
      </c>
      <c r="H313" s="21">
        <f t="shared" si="46"/>
        <v>-0.006404394812425432</v>
      </c>
      <c r="I313" s="21"/>
      <c r="J313" s="21"/>
      <c r="K313" s="21"/>
      <c r="L313" s="22">
        <f t="shared" si="47"/>
        <v>0.014828804899952693</v>
      </c>
      <c r="M313" s="22">
        <f t="shared" si="48"/>
        <v>-0.019481433635873135</v>
      </c>
      <c r="N313" s="22">
        <f t="shared" si="49"/>
        <v>0.011378063741705954</v>
      </c>
      <c r="O313" s="22">
        <f t="shared" si="50"/>
        <v>-0.025902892373053706</v>
      </c>
      <c r="P313" s="24">
        <f t="shared" si="51"/>
        <v>0.01133530117726173</v>
      </c>
      <c r="Q313" s="24">
        <f t="shared" si="52"/>
        <v>-0.02598246891342051</v>
      </c>
      <c r="R313" s="22">
        <f t="shared" si="53"/>
        <v>0.008345045008162182</v>
      </c>
      <c r="S313" s="22">
        <f t="shared" si="54"/>
        <v>-0.025965193527663646</v>
      </c>
    </row>
    <row r="314" spans="2:19" ht="12.75">
      <c r="B314" s="3">
        <v>40009</v>
      </c>
      <c r="C314" s="2">
        <v>4346.46</v>
      </c>
      <c r="D314" s="2">
        <v>223.6</v>
      </c>
      <c r="E314" s="2">
        <v>51296</v>
      </c>
      <c r="F314" s="21">
        <f t="shared" si="44"/>
        <v>0.02534577100726438</v>
      </c>
      <c r="G314" s="21">
        <f t="shared" si="45"/>
        <v>-0.022989518224698833</v>
      </c>
      <c r="H314" s="21">
        <f t="shared" si="46"/>
        <v>0.04840814107967665</v>
      </c>
      <c r="I314" s="21"/>
      <c r="J314" s="21"/>
      <c r="K314" s="21"/>
      <c r="L314" s="22">
        <f t="shared" si="47"/>
        <v>-0.02306237007241227</v>
      </c>
      <c r="M314" s="22">
        <f t="shared" si="48"/>
        <v>-0.07139765930437549</v>
      </c>
      <c r="N314" s="22">
        <f t="shared" si="49"/>
        <v>0.0030203387096518902</v>
      </c>
      <c r="O314" s="22">
        <f t="shared" si="50"/>
        <v>-0.0228605391562446</v>
      </c>
      <c r="P314" s="24">
        <f t="shared" si="51"/>
        <v>0.002977576145207668</v>
      </c>
      <c r="Q314" s="24">
        <f t="shared" si="52"/>
        <v>-0.022940115696611404</v>
      </c>
      <c r="R314" s="22">
        <f t="shared" si="53"/>
        <v>0.0252664059278993</v>
      </c>
      <c r="S314" s="22">
        <f t="shared" si="54"/>
        <v>-0.02306888330406391</v>
      </c>
    </row>
    <row r="315" spans="2:19" ht="12.75">
      <c r="B315" s="3">
        <v>40010</v>
      </c>
      <c r="C315" s="2">
        <v>4361.84</v>
      </c>
      <c r="D315" s="2">
        <v>221.2</v>
      </c>
      <c r="E315" s="2">
        <v>51918</v>
      </c>
      <c r="F315" s="21">
        <f t="shared" si="44"/>
        <v>0.003532265997089509</v>
      </c>
      <c r="G315" s="21">
        <f t="shared" si="45"/>
        <v>-0.010791471632764432</v>
      </c>
      <c r="H315" s="21">
        <f t="shared" si="46"/>
        <v>0.012052774425514282</v>
      </c>
      <c r="I315" s="21"/>
      <c r="J315" s="21"/>
      <c r="K315" s="21"/>
      <c r="L315" s="22">
        <f t="shared" si="47"/>
        <v>-0.008520508428424773</v>
      </c>
      <c r="M315" s="22">
        <f t="shared" si="48"/>
        <v>-0.022844246058278714</v>
      </c>
      <c r="N315" s="22">
        <f t="shared" si="49"/>
        <v>-0.002026373385330085</v>
      </c>
      <c r="O315" s="22">
        <f t="shared" si="50"/>
        <v>-0.010759358116669419</v>
      </c>
      <c r="P315" s="24">
        <f t="shared" si="51"/>
        <v>-0.002069135949774308</v>
      </c>
      <c r="Q315" s="24">
        <f t="shared" si="52"/>
        <v>-0.010838934657036222</v>
      </c>
      <c r="R315" s="22">
        <f t="shared" si="53"/>
        <v>0.00345290091772443</v>
      </c>
      <c r="S315" s="22">
        <f t="shared" si="54"/>
        <v>-0.010870836712129512</v>
      </c>
    </row>
    <row r="316" spans="2:19" ht="12.75">
      <c r="B316" s="3">
        <v>40011</v>
      </c>
      <c r="C316" s="2">
        <v>4388.75</v>
      </c>
      <c r="D316" s="2">
        <v>220.6</v>
      </c>
      <c r="E316" s="2">
        <v>52072</v>
      </c>
      <c r="F316" s="21">
        <f t="shared" si="44"/>
        <v>0.006150461815635608</v>
      </c>
      <c r="G316" s="21">
        <f t="shared" si="45"/>
        <v>-0.002716162828777589</v>
      </c>
      <c r="H316" s="21">
        <f t="shared" si="46"/>
        <v>0.0029618254174294096</v>
      </c>
      <c r="I316" s="21"/>
      <c r="J316" s="21"/>
      <c r="K316" s="21"/>
      <c r="L316" s="22">
        <f t="shared" si="47"/>
        <v>0.0031886363982061984</v>
      </c>
      <c r="M316" s="22">
        <f t="shared" si="48"/>
        <v>-0.0056779882462069985</v>
      </c>
      <c r="N316" s="22">
        <f t="shared" si="49"/>
        <v>0.004784492551801818</v>
      </c>
      <c r="O316" s="22">
        <f t="shared" si="50"/>
        <v>-0.0027082713155993543</v>
      </c>
      <c r="P316" s="24">
        <f t="shared" si="51"/>
        <v>0.004741729987357594</v>
      </c>
      <c r="Q316" s="24">
        <f t="shared" si="52"/>
        <v>-0.0027878478559661573</v>
      </c>
      <c r="R316" s="22">
        <f t="shared" si="53"/>
        <v>0.006071096736270529</v>
      </c>
      <c r="S316" s="22">
        <f t="shared" si="54"/>
        <v>-0.002795527908142668</v>
      </c>
    </row>
    <row r="317" spans="2:19" ht="12.75">
      <c r="B317" s="3">
        <v>40014</v>
      </c>
      <c r="C317" s="2">
        <v>4443.62</v>
      </c>
      <c r="D317" s="2">
        <v>217</v>
      </c>
      <c r="E317" s="2">
        <v>53154</v>
      </c>
      <c r="F317" s="21">
        <f t="shared" si="44"/>
        <v>0.012424911069959004</v>
      </c>
      <c r="G317" s="21">
        <f t="shared" si="45"/>
        <v>-0.016453753278942482</v>
      </c>
      <c r="H317" s="21">
        <f t="shared" si="46"/>
        <v>0.02056598438786412</v>
      </c>
      <c r="I317" s="21"/>
      <c r="J317" s="21"/>
      <c r="K317" s="21"/>
      <c r="L317" s="22">
        <f t="shared" si="47"/>
        <v>-0.008141073317905118</v>
      </c>
      <c r="M317" s="22">
        <f t="shared" si="48"/>
        <v>-0.03701973766680661</v>
      </c>
      <c r="N317" s="22">
        <f t="shared" si="49"/>
        <v>0.0029400500146812576</v>
      </c>
      <c r="O317" s="22">
        <f t="shared" si="50"/>
        <v>-0.016398957092825253</v>
      </c>
      <c r="P317" s="24">
        <f t="shared" si="51"/>
        <v>0.002897287450237032</v>
      </c>
      <c r="Q317" s="24">
        <f t="shared" si="52"/>
        <v>-0.016478533633192058</v>
      </c>
      <c r="R317" s="22">
        <f t="shared" si="53"/>
        <v>0.012345545990593924</v>
      </c>
      <c r="S317" s="22">
        <f t="shared" si="54"/>
        <v>-0.01653311835830756</v>
      </c>
    </row>
    <row r="318" spans="2:19" ht="12.75">
      <c r="B318" s="3">
        <v>40015</v>
      </c>
      <c r="C318" s="2">
        <v>4481.17</v>
      </c>
      <c r="D318" s="2">
        <v>219.6</v>
      </c>
      <c r="E318" s="2">
        <v>53233</v>
      </c>
      <c r="F318" s="21">
        <f t="shared" si="44"/>
        <v>0.008414813474192595</v>
      </c>
      <c r="G318" s="21">
        <f t="shared" si="45"/>
        <v>0.01191035609491603</v>
      </c>
      <c r="H318" s="21">
        <f t="shared" si="46"/>
        <v>0.0014851441345379531</v>
      </c>
      <c r="I318" s="21"/>
      <c r="J318" s="21"/>
      <c r="K318" s="21"/>
      <c r="L318" s="22">
        <f t="shared" si="47"/>
        <v>0.006929669339654642</v>
      </c>
      <c r="M318" s="22">
        <f t="shared" si="48"/>
        <v>0.010425211960378078</v>
      </c>
      <c r="N318" s="22">
        <f t="shared" si="49"/>
        <v>0.007729877343857618</v>
      </c>
      <c r="O318" s="22">
        <f t="shared" si="50"/>
        <v>0.011914313125752593</v>
      </c>
      <c r="P318" s="24">
        <f t="shared" si="51"/>
        <v>0.007687114779413393</v>
      </c>
      <c r="Q318" s="24">
        <f t="shared" si="52"/>
        <v>0.01183473658538579</v>
      </c>
      <c r="R318" s="22">
        <f t="shared" si="53"/>
        <v>0.008335448394827515</v>
      </c>
      <c r="S318" s="22">
        <f t="shared" si="54"/>
        <v>0.01183099101555095</v>
      </c>
    </row>
    <row r="319" spans="2:19" ht="12.75">
      <c r="B319" s="3">
        <v>40016</v>
      </c>
      <c r="C319" s="2">
        <v>4493.73</v>
      </c>
      <c r="D319" s="2">
        <v>220</v>
      </c>
      <c r="E319" s="2">
        <v>53072</v>
      </c>
      <c r="F319" s="21">
        <f t="shared" si="44"/>
        <v>0.0027989188067897926</v>
      </c>
      <c r="G319" s="21">
        <f t="shared" si="45"/>
        <v>0.0018198367169858993</v>
      </c>
      <c r="H319" s="21">
        <f t="shared" si="46"/>
        <v>-0.003029022587791748</v>
      </c>
      <c r="I319" s="21"/>
      <c r="J319" s="21"/>
      <c r="K319" s="21"/>
      <c r="L319" s="22">
        <f t="shared" si="47"/>
        <v>0.005827941394581541</v>
      </c>
      <c r="M319" s="22">
        <f t="shared" si="48"/>
        <v>0.004848859304777647</v>
      </c>
      <c r="N319" s="22">
        <f t="shared" si="49"/>
        <v>0.004195878847051999</v>
      </c>
      <c r="O319" s="22">
        <f t="shared" si="50"/>
        <v>0.0018117661630875958</v>
      </c>
      <c r="P319" s="24">
        <f t="shared" si="51"/>
        <v>0.004153116282607774</v>
      </c>
      <c r="Q319" s="24">
        <f t="shared" si="52"/>
        <v>0.0017321896227207923</v>
      </c>
      <c r="R319" s="22">
        <f t="shared" si="53"/>
        <v>0.0027195537274247133</v>
      </c>
      <c r="S319" s="22">
        <f t="shared" si="54"/>
        <v>0.0017404716376208198</v>
      </c>
    </row>
    <row r="320" spans="2:19" ht="12.75">
      <c r="B320" s="3">
        <v>40017</v>
      </c>
      <c r="C320" s="2">
        <v>4559.8</v>
      </c>
      <c r="D320" s="2">
        <v>223.5</v>
      </c>
      <c r="E320" s="2">
        <v>54249</v>
      </c>
      <c r="F320" s="21">
        <f t="shared" si="44"/>
        <v>0.014595671063863053</v>
      </c>
      <c r="G320" s="21">
        <f t="shared" si="45"/>
        <v>0.01578386770126195</v>
      </c>
      <c r="H320" s="21">
        <f t="shared" si="46"/>
        <v>0.021935076866255714</v>
      </c>
      <c r="I320" s="21"/>
      <c r="J320" s="21"/>
      <c r="K320" s="21"/>
      <c r="L320" s="22">
        <f t="shared" si="47"/>
        <v>-0.007339405802392661</v>
      </c>
      <c r="M320" s="22">
        <f t="shared" si="48"/>
        <v>-0.006151209164993763</v>
      </c>
      <c r="N320" s="22">
        <f t="shared" si="49"/>
        <v>0.004479395937443988</v>
      </c>
      <c r="O320" s="22">
        <f t="shared" si="50"/>
        <v>0.01584231170918254</v>
      </c>
      <c r="P320" s="24">
        <f t="shared" si="51"/>
        <v>0.004436633372999762</v>
      </c>
      <c r="Q320" s="24">
        <f t="shared" si="52"/>
        <v>0.01576273516881574</v>
      </c>
      <c r="R320" s="22">
        <f t="shared" si="53"/>
        <v>0.014516305984497973</v>
      </c>
      <c r="S320" s="22">
        <f t="shared" si="54"/>
        <v>0.015704502621896873</v>
      </c>
    </row>
    <row r="321" spans="2:19" ht="12.75">
      <c r="B321" s="3">
        <v>40018</v>
      </c>
      <c r="C321" s="2">
        <v>4576.61</v>
      </c>
      <c r="D321" s="2">
        <v>221.2</v>
      </c>
      <c r="E321" s="2">
        <v>54457</v>
      </c>
      <c r="F321" s="21">
        <f t="shared" si="44"/>
        <v>0.00367978647377677</v>
      </c>
      <c r="G321" s="21">
        <f t="shared" si="45"/>
        <v>-0.01034414440544379</v>
      </c>
      <c r="H321" s="21">
        <f t="shared" si="46"/>
        <v>0.0038268403554822888</v>
      </c>
      <c r="I321" s="21"/>
      <c r="J321" s="21"/>
      <c r="K321" s="21"/>
      <c r="L321" s="22">
        <f t="shared" si="47"/>
        <v>-0.00014705388170551878</v>
      </c>
      <c r="M321" s="22">
        <f t="shared" si="48"/>
        <v>-0.014170984760926078</v>
      </c>
      <c r="N321" s="22">
        <f t="shared" si="49"/>
        <v>0.0019148795105147585</v>
      </c>
      <c r="O321" s="22">
        <f t="shared" si="50"/>
        <v>-0.010333948139006687</v>
      </c>
      <c r="P321" s="24">
        <f t="shared" si="51"/>
        <v>0.001872116946070534</v>
      </c>
      <c r="Q321" s="24">
        <f t="shared" si="52"/>
        <v>-0.010413524679373492</v>
      </c>
      <c r="R321" s="22">
        <f t="shared" si="53"/>
        <v>0.0036004213944116907</v>
      </c>
      <c r="S321" s="22">
        <f t="shared" si="54"/>
        <v>-0.01042350948480887</v>
      </c>
    </row>
    <row r="322" spans="2:19" ht="12.75">
      <c r="B322" s="3">
        <v>40021</v>
      </c>
      <c r="C322" s="2">
        <v>4586.13</v>
      </c>
      <c r="D322" s="2">
        <v>222.1</v>
      </c>
      <c r="E322" s="2">
        <v>54548</v>
      </c>
      <c r="F322" s="21">
        <f t="shared" si="44"/>
        <v>0.0020779817883340265</v>
      </c>
      <c r="G322" s="21">
        <f t="shared" si="45"/>
        <v>0.004060461252201952</v>
      </c>
      <c r="H322" s="21">
        <f t="shared" si="46"/>
        <v>0.0016696485691530174</v>
      </c>
      <c r="I322" s="21"/>
      <c r="J322" s="21"/>
      <c r="K322" s="21"/>
      <c r="L322" s="22">
        <f t="shared" si="47"/>
        <v>0.00040833321918100915</v>
      </c>
      <c r="M322" s="22">
        <f t="shared" si="48"/>
        <v>0.0023908126830489342</v>
      </c>
      <c r="N322" s="22">
        <f t="shared" si="49"/>
        <v>0.0013079537463549305</v>
      </c>
      <c r="O322" s="22">
        <f t="shared" si="50"/>
        <v>0.004064909878244849</v>
      </c>
      <c r="P322" s="24">
        <f t="shared" si="51"/>
        <v>0.0012651911819107063</v>
      </c>
      <c r="Q322" s="24">
        <f t="shared" si="52"/>
        <v>0.003985333337878046</v>
      </c>
      <c r="R322" s="22">
        <f t="shared" si="53"/>
        <v>0.0019986167089689473</v>
      </c>
      <c r="S322" s="22">
        <f t="shared" si="54"/>
        <v>0.003981096172836872</v>
      </c>
    </row>
    <row r="323" spans="2:19" ht="12.75">
      <c r="B323" s="3">
        <v>40022</v>
      </c>
      <c r="C323" s="2">
        <v>4528.84</v>
      </c>
      <c r="D323" s="2">
        <v>218.51</v>
      </c>
      <c r="E323" s="2">
        <v>54471</v>
      </c>
      <c r="F323" s="21">
        <f t="shared" si="44"/>
        <v>-0.012570695114338603</v>
      </c>
      <c r="G323" s="21">
        <f t="shared" si="45"/>
        <v>-0.01629595082160633</v>
      </c>
      <c r="H323" s="21">
        <f t="shared" si="46"/>
        <v>-0.001412598038947845</v>
      </c>
      <c r="I323" s="21"/>
      <c r="J323" s="21"/>
      <c r="K323" s="21"/>
      <c r="L323" s="22">
        <f t="shared" si="47"/>
        <v>-0.011158097075390758</v>
      </c>
      <c r="M323" s="22">
        <f t="shared" si="48"/>
        <v>-0.014883352782658486</v>
      </c>
      <c r="N323" s="22">
        <f t="shared" si="49"/>
        <v>-0.011919216640286837</v>
      </c>
      <c r="O323" s="22">
        <f t="shared" si="50"/>
        <v>-0.01629971456000033</v>
      </c>
      <c r="P323" s="24">
        <f t="shared" si="51"/>
        <v>-0.011961979204731063</v>
      </c>
      <c r="Q323" s="24">
        <f t="shared" si="52"/>
        <v>-0.016379291100367135</v>
      </c>
      <c r="R323" s="22">
        <f t="shared" si="53"/>
        <v>-0.012650060193703683</v>
      </c>
      <c r="S323" s="22">
        <f t="shared" si="54"/>
        <v>-0.01637531590097141</v>
      </c>
    </row>
    <row r="324" spans="2:19" ht="12.75">
      <c r="B324" s="3">
        <v>40023</v>
      </c>
      <c r="C324" s="2">
        <v>4547.53</v>
      </c>
      <c r="D324" s="2">
        <v>217.6</v>
      </c>
      <c r="E324" s="2">
        <v>53734</v>
      </c>
      <c r="F324" s="21">
        <f t="shared" si="44"/>
        <v>0.00411839235663427</v>
      </c>
      <c r="G324" s="21">
        <f t="shared" si="45"/>
        <v>-0.004173265096987821</v>
      </c>
      <c r="H324" s="21">
        <f t="shared" si="46"/>
        <v>-0.013622501681296136</v>
      </c>
      <c r="I324" s="21"/>
      <c r="J324" s="21"/>
      <c r="K324" s="21"/>
      <c r="L324" s="22">
        <f t="shared" si="47"/>
        <v>0.017740894037930405</v>
      </c>
      <c r="M324" s="22">
        <f t="shared" si="48"/>
        <v>0.009449236584308315</v>
      </c>
      <c r="N324" s="22">
        <f t="shared" si="49"/>
        <v>0.01040097690185186</v>
      </c>
      <c r="O324" s="22">
        <f t="shared" si="50"/>
        <v>-0.004209561007916892</v>
      </c>
      <c r="P324" s="24">
        <f t="shared" si="51"/>
        <v>0.010358214337407634</v>
      </c>
      <c r="Q324" s="24">
        <f t="shared" si="52"/>
        <v>-0.004289137548283695</v>
      </c>
      <c r="R324" s="22">
        <f t="shared" si="53"/>
        <v>0.004039027277269191</v>
      </c>
      <c r="S324" s="22">
        <f t="shared" si="54"/>
        <v>-0.0042526301763529005</v>
      </c>
    </row>
    <row r="325" spans="2:19" ht="12.75">
      <c r="B325" s="3">
        <v>40024</v>
      </c>
      <c r="C325" s="2">
        <v>4631.61</v>
      </c>
      <c r="D325" s="2">
        <v>218.2</v>
      </c>
      <c r="E325" s="2">
        <v>54478</v>
      </c>
      <c r="F325" s="21">
        <f t="shared" si="44"/>
        <v>0.01832031141502941</v>
      </c>
      <c r="G325" s="21">
        <f t="shared" si="45"/>
        <v>0.0027535584171828166</v>
      </c>
      <c r="H325" s="21">
        <f t="shared" si="46"/>
        <v>0.013751002172528263</v>
      </c>
      <c r="I325" s="21"/>
      <c r="J325" s="21"/>
      <c r="K325" s="21"/>
      <c r="L325" s="22">
        <f t="shared" si="47"/>
        <v>0.0045693092425011465</v>
      </c>
      <c r="M325" s="22">
        <f t="shared" si="48"/>
        <v>-0.010997443755345445</v>
      </c>
      <c r="N325" s="22">
        <f t="shared" si="49"/>
        <v>0.01197846351135129</v>
      </c>
      <c r="O325" s="22">
        <f t="shared" si="50"/>
        <v>0.002790196705928621</v>
      </c>
      <c r="P325" s="24">
        <f t="shared" si="51"/>
        <v>0.011935700946907067</v>
      </c>
      <c r="Q325" s="24">
        <f t="shared" si="52"/>
        <v>0.0027106201655618177</v>
      </c>
      <c r="R325" s="22">
        <f t="shared" si="53"/>
        <v>0.01824094633566433</v>
      </c>
      <c r="S325" s="22">
        <f t="shared" si="54"/>
        <v>0.0026741933378177374</v>
      </c>
    </row>
    <row r="326" spans="2:19" ht="12.75">
      <c r="B326" s="3">
        <v>40025</v>
      </c>
      <c r="C326" s="2">
        <v>4608.36</v>
      </c>
      <c r="D326" s="2">
        <v>220.6</v>
      </c>
      <c r="E326" s="2">
        <v>54765</v>
      </c>
      <c r="F326" s="21">
        <f t="shared" si="44"/>
        <v>-0.005032494492753939</v>
      </c>
      <c r="G326" s="21">
        <f t="shared" si="45"/>
        <v>0.010939033420431577</v>
      </c>
      <c r="H326" s="21">
        <f t="shared" si="46"/>
        <v>0.005254353327837938</v>
      </c>
      <c r="I326" s="21"/>
      <c r="J326" s="21"/>
      <c r="K326" s="21"/>
      <c r="L326" s="22">
        <f t="shared" si="47"/>
        <v>-0.010286847820591877</v>
      </c>
      <c r="M326" s="22">
        <f t="shared" si="48"/>
        <v>0.0056846800925936395</v>
      </c>
      <c r="N326" s="22">
        <f t="shared" si="49"/>
        <v>-0.00745575857338251</v>
      </c>
      <c r="O326" s="22">
        <f t="shared" si="50"/>
        <v>0.010953033164739844</v>
      </c>
      <c r="P326" s="24">
        <f t="shared" si="51"/>
        <v>-0.007498521137826734</v>
      </c>
      <c r="Q326" s="24">
        <f t="shared" si="52"/>
        <v>0.01087345662437304</v>
      </c>
      <c r="R326" s="22">
        <f t="shared" si="53"/>
        <v>-0.005111859572119019</v>
      </c>
      <c r="S326" s="22">
        <f t="shared" si="54"/>
        <v>0.010859668341066497</v>
      </c>
    </row>
    <row r="327" spans="2:19" ht="12.75">
      <c r="B327" s="3">
        <v>40028</v>
      </c>
      <c r="C327" s="2">
        <v>4682.46</v>
      </c>
      <c r="D327" s="2">
        <v>216.7</v>
      </c>
      <c r="E327" s="2">
        <v>55997</v>
      </c>
      <c r="F327" s="21">
        <f t="shared" si="44"/>
        <v>0.015951567512353552</v>
      </c>
      <c r="G327" s="21">
        <f t="shared" si="45"/>
        <v>-0.017837198277088802</v>
      </c>
      <c r="H327" s="21">
        <f t="shared" si="46"/>
        <v>0.0222468140958677</v>
      </c>
      <c r="I327" s="21"/>
      <c r="J327" s="21"/>
      <c r="K327" s="21"/>
      <c r="L327" s="22">
        <f t="shared" si="47"/>
        <v>-0.006295246583514148</v>
      </c>
      <c r="M327" s="22">
        <f t="shared" si="48"/>
        <v>-0.0400840123729565</v>
      </c>
      <c r="N327" s="22">
        <f t="shared" si="49"/>
        <v>0.0056915217667964264</v>
      </c>
      <c r="O327" s="22">
        <f t="shared" si="50"/>
        <v>-0.017777923673805922</v>
      </c>
      <c r="P327" s="24">
        <f t="shared" si="51"/>
        <v>0.005648759202352201</v>
      </c>
      <c r="Q327" s="24">
        <f t="shared" si="52"/>
        <v>-0.017857500214172727</v>
      </c>
      <c r="R327" s="22">
        <f t="shared" si="53"/>
        <v>0.015872202432988473</v>
      </c>
      <c r="S327" s="22">
        <f t="shared" si="54"/>
        <v>-0.01791656335645388</v>
      </c>
    </row>
    <row r="328" spans="2:19" ht="12.75">
      <c r="B328" s="3">
        <v>40029</v>
      </c>
      <c r="C328" s="2">
        <v>4671.37</v>
      </c>
      <c r="D328" s="2">
        <v>220.34</v>
      </c>
      <c r="E328" s="2">
        <v>56038</v>
      </c>
      <c r="F328" s="21">
        <f aca="true" t="shared" si="55" ref="F328:F391">LN(C328/C327)</f>
        <v>-0.0023712223113542597</v>
      </c>
      <c r="G328" s="21">
        <f aca="true" t="shared" si="56" ref="G328:G391">LN(D328/D327)</f>
        <v>0.016657899369605662</v>
      </c>
      <c r="H328" s="21">
        <f aca="true" t="shared" si="57" ref="H328:H391">LN(E328/E327)</f>
        <v>0.0007319141666498097</v>
      </c>
      <c r="I328" s="21"/>
      <c r="J328" s="21"/>
      <c r="K328" s="21"/>
      <c r="L328" s="22">
        <f aca="true" t="shared" si="58" ref="L328:L391">F328-H328</f>
        <v>-0.0031031364780040693</v>
      </c>
      <c r="M328" s="22">
        <f aca="true" t="shared" si="59" ref="M328:M391">G328-H328</f>
        <v>0.015925985202955854</v>
      </c>
      <c r="N328" s="22">
        <f aca="true" t="shared" si="60" ref="N328:N391">F328-C$531*H328</f>
        <v>-0.0027087750413446287</v>
      </c>
      <c r="O328" s="22">
        <f aca="true" t="shared" si="61" ref="O328:O391">G328-D$531*H328</f>
        <v>0.016659849488021645</v>
      </c>
      <c r="P328" s="24">
        <f aca="true" t="shared" si="62" ref="P328:P391">F328-($C$535+C$531*($H328-$C$535))</f>
        <v>-0.002751537605788853</v>
      </c>
      <c r="Q328" s="24">
        <f aca="true" t="shared" si="63" ref="Q328:Q391">G328-($C$535+D$531*($H328-$C$535))</f>
        <v>0.01658027294765484</v>
      </c>
      <c r="R328" s="22">
        <f aca="true" t="shared" si="64" ref="R328:R391">F328-$C$535</f>
        <v>-0.002450587390719339</v>
      </c>
      <c r="S328" s="22">
        <f aca="true" t="shared" si="65" ref="S328:S391">G328-$C$535</f>
        <v>0.016578534290240584</v>
      </c>
    </row>
    <row r="329" spans="2:19" ht="12.75">
      <c r="B329" s="3">
        <v>40030</v>
      </c>
      <c r="C329" s="2">
        <v>4647.13</v>
      </c>
      <c r="D329" s="2">
        <v>224.25</v>
      </c>
      <c r="E329" s="2">
        <v>56384</v>
      </c>
      <c r="F329" s="21">
        <f t="shared" si="55"/>
        <v>-0.0052025657937845695</v>
      </c>
      <c r="G329" s="21">
        <f t="shared" si="56"/>
        <v>0.01758969302698671</v>
      </c>
      <c r="H329" s="21">
        <f t="shared" si="57"/>
        <v>0.006155398275487023</v>
      </c>
      <c r="I329" s="21"/>
      <c r="J329" s="21"/>
      <c r="K329" s="21"/>
      <c r="L329" s="22">
        <f t="shared" si="58"/>
        <v>-0.011357964069271594</v>
      </c>
      <c r="M329" s="22">
        <f t="shared" si="59"/>
        <v>0.011434294751499688</v>
      </c>
      <c r="N329" s="22">
        <f t="shared" si="60"/>
        <v>-0.008041384314785793</v>
      </c>
      <c r="O329" s="22">
        <f t="shared" si="61"/>
        <v>0.017606093523222052</v>
      </c>
      <c r="P329" s="24">
        <f t="shared" si="62"/>
        <v>-0.008084146879230016</v>
      </c>
      <c r="Q329" s="24">
        <f t="shared" si="63"/>
        <v>0.01752651698285525</v>
      </c>
      <c r="R329" s="22">
        <f t="shared" si="64"/>
        <v>-0.005281930873149649</v>
      </c>
      <c r="S329" s="22">
        <f t="shared" si="65"/>
        <v>0.017510327947621633</v>
      </c>
    </row>
    <row r="330" spans="2:19" ht="12.75">
      <c r="B330" s="3">
        <v>40031</v>
      </c>
      <c r="C330" s="2">
        <v>4690.53</v>
      </c>
      <c r="D330" s="2">
        <v>231</v>
      </c>
      <c r="E330" s="2">
        <v>55754</v>
      </c>
      <c r="F330" s="21">
        <f t="shared" si="55"/>
        <v>0.009295757720828683</v>
      </c>
      <c r="G330" s="21">
        <f t="shared" si="56"/>
        <v>0.029656209582888022</v>
      </c>
      <c r="H330" s="21">
        <f t="shared" si="57"/>
        <v>-0.01123627366839009</v>
      </c>
      <c r="I330" s="21"/>
      <c r="J330" s="21"/>
      <c r="K330" s="21"/>
      <c r="L330" s="22">
        <f t="shared" si="58"/>
        <v>0.020532031389218774</v>
      </c>
      <c r="M330" s="22">
        <f t="shared" si="59"/>
        <v>0.04089248325127811</v>
      </c>
      <c r="N330" s="22">
        <f t="shared" si="60"/>
        <v>0.014477833740814627</v>
      </c>
      <c r="O330" s="22">
        <f t="shared" si="61"/>
        <v>0.029626271558449935</v>
      </c>
      <c r="P330" s="24">
        <f t="shared" si="62"/>
        <v>0.014435071176370405</v>
      </c>
      <c r="Q330" s="24">
        <f t="shared" si="63"/>
        <v>0.02954669501808313</v>
      </c>
      <c r="R330" s="22">
        <f t="shared" si="64"/>
        <v>0.009216392641463603</v>
      </c>
      <c r="S330" s="22">
        <f t="shared" si="65"/>
        <v>0.029576844503522944</v>
      </c>
    </row>
    <row r="331" spans="2:19" ht="12.75">
      <c r="B331" s="3">
        <v>40032</v>
      </c>
      <c r="C331" s="2">
        <v>4731.56</v>
      </c>
      <c r="D331" s="2">
        <v>229.25</v>
      </c>
      <c r="E331" s="2">
        <v>56329</v>
      </c>
      <c r="F331" s="21">
        <f t="shared" si="55"/>
        <v>0.008709375383693652</v>
      </c>
      <c r="G331" s="21">
        <f t="shared" si="56"/>
        <v>-0.007604599385219304</v>
      </c>
      <c r="H331" s="21">
        <f t="shared" si="57"/>
        <v>0.010260343573984927</v>
      </c>
      <c r="I331" s="21"/>
      <c r="J331" s="21"/>
      <c r="K331" s="21"/>
      <c r="L331" s="22">
        <f t="shared" si="58"/>
        <v>-0.0015509681902912756</v>
      </c>
      <c r="M331" s="22">
        <f t="shared" si="59"/>
        <v>-0.01786494295920423</v>
      </c>
      <c r="N331" s="22">
        <f t="shared" si="60"/>
        <v>0.0039773902113191305</v>
      </c>
      <c r="O331" s="22">
        <f t="shared" si="61"/>
        <v>-0.0075772616373389464</v>
      </c>
      <c r="P331" s="24">
        <f t="shared" si="62"/>
        <v>0.0039346276468749065</v>
      </c>
      <c r="Q331" s="24">
        <f t="shared" si="63"/>
        <v>-0.00765683817770575</v>
      </c>
      <c r="R331" s="22">
        <f t="shared" si="64"/>
        <v>0.008630010304328571</v>
      </c>
      <c r="S331" s="22">
        <f t="shared" si="65"/>
        <v>-0.007683964464584383</v>
      </c>
    </row>
    <row r="332" spans="2:19" ht="12.75">
      <c r="B332" s="3">
        <v>40035</v>
      </c>
      <c r="C332" s="2">
        <v>4722.2</v>
      </c>
      <c r="D332" s="2">
        <v>228.5</v>
      </c>
      <c r="E332" s="2">
        <v>56830</v>
      </c>
      <c r="F332" s="21">
        <f t="shared" si="55"/>
        <v>-0.0019801651530020788</v>
      </c>
      <c r="G332" s="21">
        <f t="shared" si="56"/>
        <v>-0.0032769008023147985</v>
      </c>
      <c r="H332" s="21">
        <f t="shared" si="57"/>
        <v>0.008854855089721088</v>
      </c>
      <c r="I332" s="21"/>
      <c r="J332" s="21"/>
      <c r="K332" s="21"/>
      <c r="L332" s="22">
        <f t="shared" si="58"/>
        <v>-0.010835020242723167</v>
      </c>
      <c r="M332" s="22">
        <f t="shared" si="59"/>
        <v>-0.012131755892035887</v>
      </c>
      <c r="N332" s="22">
        <f t="shared" si="60"/>
        <v>-0.0060639507188505</v>
      </c>
      <c r="O332" s="22">
        <f t="shared" si="61"/>
        <v>-0.0032533078500696453</v>
      </c>
      <c r="P332" s="24">
        <f t="shared" si="62"/>
        <v>-0.006106713283294724</v>
      </c>
      <c r="Q332" s="24">
        <f t="shared" si="63"/>
        <v>-0.0033328843904364487</v>
      </c>
      <c r="R332" s="22">
        <f t="shared" si="64"/>
        <v>-0.002059530232367158</v>
      </c>
      <c r="S332" s="22">
        <f t="shared" si="65"/>
        <v>-0.0033562658816798777</v>
      </c>
    </row>
    <row r="333" spans="2:19" ht="12.75">
      <c r="B333" s="3">
        <v>40036</v>
      </c>
      <c r="C333" s="2">
        <v>4671.34</v>
      </c>
      <c r="D333" s="2">
        <v>231</v>
      </c>
      <c r="E333" s="2">
        <v>55761</v>
      </c>
      <c r="F333" s="21">
        <f t="shared" si="55"/>
        <v>-0.010828824277227726</v>
      </c>
      <c r="G333" s="21">
        <f t="shared" si="56"/>
        <v>0.010881500187534207</v>
      </c>
      <c r="H333" s="21">
        <f t="shared" si="57"/>
        <v>-0.018989655014704523</v>
      </c>
      <c r="I333" s="21"/>
      <c r="J333" s="21"/>
      <c r="K333" s="21"/>
      <c r="L333" s="22">
        <f t="shared" si="58"/>
        <v>0.008160830737476798</v>
      </c>
      <c r="M333" s="22">
        <f t="shared" si="59"/>
        <v>0.02987115520223873</v>
      </c>
      <c r="N333" s="22">
        <f t="shared" si="60"/>
        <v>-0.0020709532264058094</v>
      </c>
      <c r="O333" s="22">
        <f t="shared" si="61"/>
        <v>0.0108309039869895</v>
      </c>
      <c r="P333" s="24">
        <f t="shared" si="62"/>
        <v>-0.002113715790850035</v>
      </c>
      <c r="Q333" s="24">
        <f t="shared" si="63"/>
        <v>0.010751327446622695</v>
      </c>
      <c r="R333" s="22">
        <f t="shared" si="64"/>
        <v>-0.010908189356592806</v>
      </c>
      <c r="S333" s="22">
        <f t="shared" si="65"/>
        <v>0.010802135108169127</v>
      </c>
    </row>
    <row r="334" spans="2:19" ht="12.75">
      <c r="B334" s="3">
        <v>40037</v>
      </c>
      <c r="C334" s="2">
        <v>4716.76</v>
      </c>
      <c r="D334" s="2">
        <v>230.5</v>
      </c>
      <c r="E334" s="2">
        <v>56588</v>
      </c>
      <c r="F334" s="21">
        <f t="shared" si="55"/>
        <v>0.009676154787724652</v>
      </c>
      <c r="G334" s="21">
        <f t="shared" si="56"/>
        <v>-0.002166848085090314</v>
      </c>
      <c r="H334" s="21">
        <f t="shared" si="57"/>
        <v>0.014722248302362203</v>
      </c>
      <c r="I334" s="21"/>
      <c r="J334" s="21"/>
      <c r="K334" s="21"/>
      <c r="L334" s="22">
        <f t="shared" si="58"/>
        <v>-0.005046093514637551</v>
      </c>
      <c r="M334" s="22">
        <f t="shared" si="59"/>
        <v>-0.016889096387452517</v>
      </c>
      <c r="N334" s="22">
        <f t="shared" si="60"/>
        <v>0.002886376241962257</v>
      </c>
      <c r="O334" s="22">
        <f t="shared" si="61"/>
        <v>-0.0021276219997823655</v>
      </c>
      <c r="P334" s="24">
        <f t="shared" si="62"/>
        <v>0.002843613677518033</v>
      </c>
      <c r="Q334" s="24">
        <f t="shared" si="63"/>
        <v>-0.002207198540149169</v>
      </c>
      <c r="R334" s="22">
        <f t="shared" si="64"/>
        <v>0.009596789708359572</v>
      </c>
      <c r="S334" s="22">
        <f t="shared" si="65"/>
        <v>-0.0022462131644553933</v>
      </c>
    </row>
    <row r="335" spans="2:19" ht="12.75">
      <c r="B335" s="3">
        <v>40038</v>
      </c>
      <c r="C335" s="2">
        <v>4755.46</v>
      </c>
      <c r="D335" s="2">
        <v>229.97</v>
      </c>
      <c r="E335" s="2">
        <v>57047</v>
      </c>
      <c r="F335" s="21">
        <f t="shared" si="55"/>
        <v>0.00817130838048852</v>
      </c>
      <c r="G335" s="21">
        <f t="shared" si="56"/>
        <v>-0.002301996803472555</v>
      </c>
      <c r="H335" s="21">
        <f t="shared" si="57"/>
        <v>0.008078540877374953</v>
      </c>
      <c r="I335" s="21"/>
      <c r="J335" s="21"/>
      <c r="K335" s="21"/>
      <c r="L335" s="22">
        <f t="shared" si="58"/>
        <v>9.276750311356698E-05</v>
      </c>
      <c r="M335" s="22">
        <f t="shared" si="59"/>
        <v>-0.010380537680847507</v>
      </c>
      <c r="N335" s="22">
        <f t="shared" si="60"/>
        <v>0.004445552476652556</v>
      </c>
      <c r="O335" s="22">
        <f t="shared" si="61"/>
        <v>-0.0022804722695079424</v>
      </c>
      <c r="P335" s="24">
        <f t="shared" si="62"/>
        <v>0.004402789912208332</v>
      </c>
      <c r="Q335" s="24">
        <f t="shared" si="63"/>
        <v>-0.002360048809874746</v>
      </c>
      <c r="R335" s="22">
        <f t="shared" si="64"/>
        <v>0.00809194330112344</v>
      </c>
      <c r="S335" s="22">
        <f t="shared" si="65"/>
        <v>-0.0023813618828376344</v>
      </c>
    </row>
    <row r="336" spans="2:19" ht="12.75">
      <c r="B336" s="3">
        <v>40039</v>
      </c>
      <c r="C336" s="2">
        <v>4713.97</v>
      </c>
      <c r="D336" s="2">
        <v>230.29</v>
      </c>
      <c r="E336" s="2">
        <v>56638</v>
      </c>
      <c r="F336" s="21">
        <f t="shared" si="55"/>
        <v>-0.00876299112008462</v>
      </c>
      <c r="G336" s="21">
        <f t="shared" si="56"/>
        <v>0.0013905186266940297</v>
      </c>
      <c r="H336" s="21">
        <f t="shared" si="57"/>
        <v>-0.0071953514465004555</v>
      </c>
      <c r="I336" s="21"/>
      <c r="J336" s="21"/>
      <c r="K336" s="21"/>
      <c r="L336" s="22">
        <f t="shared" si="58"/>
        <v>-0.001567639673584165</v>
      </c>
      <c r="M336" s="22">
        <f t="shared" si="59"/>
        <v>0.008585870073194486</v>
      </c>
      <c r="N336" s="22">
        <f t="shared" si="60"/>
        <v>-0.005444554840699875</v>
      </c>
      <c r="O336" s="22">
        <f t="shared" si="61"/>
        <v>0.0013713472702636528</v>
      </c>
      <c r="P336" s="24">
        <f t="shared" si="62"/>
        <v>-0.0054873174051441</v>
      </c>
      <c r="Q336" s="24">
        <f t="shared" si="63"/>
        <v>0.0012917707298968496</v>
      </c>
      <c r="R336" s="22">
        <f t="shared" si="64"/>
        <v>-0.0088423561994497</v>
      </c>
      <c r="S336" s="22">
        <f t="shared" si="65"/>
        <v>0.0013111535473289502</v>
      </c>
    </row>
    <row r="337" spans="2:19" ht="12.75">
      <c r="B337" s="3">
        <v>40042</v>
      </c>
      <c r="C337" s="2">
        <v>4645.01</v>
      </c>
      <c r="D337" s="2">
        <v>230.25</v>
      </c>
      <c r="E337" s="2">
        <v>55218</v>
      </c>
      <c r="F337" s="21">
        <f t="shared" si="55"/>
        <v>-0.014736915355612957</v>
      </c>
      <c r="G337" s="21">
        <f t="shared" si="56"/>
        <v>-0.00017370912450848653</v>
      </c>
      <c r="H337" s="21">
        <f t="shared" si="57"/>
        <v>-0.025391150942787575</v>
      </c>
      <c r="I337" s="21"/>
      <c r="J337" s="21"/>
      <c r="K337" s="21"/>
      <c r="L337" s="22">
        <f t="shared" si="58"/>
        <v>0.010654235587174618</v>
      </c>
      <c r="M337" s="22">
        <f t="shared" si="59"/>
        <v>0.025217441818279087</v>
      </c>
      <c r="N337" s="22">
        <f t="shared" si="60"/>
        <v>-0.0030267275919755345</v>
      </c>
      <c r="O337" s="22">
        <f t="shared" si="61"/>
        <v>-0.00024136152599589847</v>
      </c>
      <c r="P337" s="24">
        <f t="shared" si="62"/>
        <v>-0.00306949015641976</v>
      </c>
      <c r="Q337" s="24">
        <f t="shared" si="63"/>
        <v>-0.0003209380663627018</v>
      </c>
      <c r="R337" s="22">
        <f t="shared" si="64"/>
        <v>-0.014816280434978037</v>
      </c>
      <c r="S337" s="22">
        <f t="shared" si="65"/>
        <v>-0.00025307420387356587</v>
      </c>
    </row>
    <row r="338" spans="2:19" ht="12.75">
      <c r="B338" s="3">
        <v>40043</v>
      </c>
      <c r="C338" s="2">
        <v>4685.78</v>
      </c>
      <c r="D338" s="2">
        <v>230.25</v>
      </c>
      <c r="E338" s="2">
        <v>55748</v>
      </c>
      <c r="F338" s="21">
        <f t="shared" si="55"/>
        <v>0.00873886551067361</v>
      </c>
      <c r="G338" s="21">
        <f t="shared" si="56"/>
        <v>0</v>
      </c>
      <c r="H338" s="21">
        <f t="shared" si="57"/>
        <v>0.009552548172488278</v>
      </c>
      <c r="I338" s="21"/>
      <c r="J338" s="21"/>
      <c r="K338" s="21"/>
      <c r="L338" s="22">
        <f t="shared" si="58"/>
        <v>-0.0008136826618146686</v>
      </c>
      <c r="M338" s="22">
        <f t="shared" si="59"/>
        <v>-0.009552548172488278</v>
      </c>
      <c r="N338" s="22">
        <f t="shared" si="60"/>
        <v>0.004333309694275929</v>
      </c>
      <c r="O338" s="22">
        <f t="shared" si="61"/>
        <v>2.5451891710194024E-05</v>
      </c>
      <c r="P338" s="24">
        <f t="shared" si="62"/>
        <v>0.004290547129831705</v>
      </c>
      <c r="Q338" s="24">
        <f t="shared" si="63"/>
        <v>-5.412464865660933E-05</v>
      </c>
      <c r="R338" s="22">
        <f t="shared" si="64"/>
        <v>0.00865950043130853</v>
      </c>
      <c r="S338" s="22">
        <f t="shared" si="65"/>
        <v>-7.936507936507937E-05</v>
      </c>
    </row>
    <row r="339" spans="2:19" ht="12.75">
      <c r="B339" s="3">
        <v>40044</v>
      </c>
      <c r="C339" s="2">
        <v>4689.67</v>
      </c>
      <c r="D339" s="2">
        <v>229.5</v>
      </c>
      <c r="E339" s="2">
        <v>56156</v>
      </c>
      <c r="F339" s="21">
        <f t="shared" si="55"/>
        <v>0.000829826882597872</v>
      </c>
      <c r="G339" s="21">
        <f t="shared" si="56"/>
        <v>-0.0032626456348163824</v>
      </c>
      <c r="H339" s="21">
        <f t="shared" si="57"/>
        <v>0.007291996852441685</v>
      </c>
      <c r="I339" s="21"/>
      <c r="J339" s="21"/>
      <c r="K339" s="21"/>
      <c r="L339" s="22">
        <f t="shared" si="58"/>
        <v>-0.006462169969843813</v>
      </c>
      <c r="M339" s="22">
        <f t="shared" si="59"/>
        <v>-0.010554642487258067</v>
      </c>
      <c r="N339" s="22">
        <f t="shared" si="60"/>
        <v>-0.002533181454690622</v>
      </c>
      <c r="O339" s="22">
        <f t="shared" si="61"/>
        <v>-0.003243216775533166</v>
      </c>
      <c r="P339" s="24">
        <f t="shared" si="62"/>
        <v>-0.002575944019134846</v>
      </c>
      <c r="Q339" s="24">
        <f t="shared" si="63"/>
        <v>-0.0033227933158999695</v>
      </c>
      <c r="R339" s="22">
        <f t="shared" si="64"/>
        <v>0.0007504618032327927</v>
      </c>
      <c r="S339" s="22">
        <f t="shared" si="65"/>
        <v>-0.0033420107141814617</v>
      </c>
    </row>
    <row r="340" spans="2:19" ht="12.75">
      <c r="B340" s="3">
        <v>40045</v>
      </c>
      <c r="C340" s="2">
        <v>4756.58</v>
      </c>
      <c r="D340" s="2">
        <v>230</v>
      </c>
      <c r="E340" s="2">
        <v>56831</v>
      </c>
      <c r="F340" s="21">
        <f t="shared" si="55"/>
        <v>0.014166705103316702</v>
      </c>
      <c r="G340" s="21">
        <f t="shared" si="56"/>
        <v>0.0021762794225954484</v>
      </c>
      <c r="H340" s="21">
        <f t="shared" si="57"/>
        <v>0.011948419384472948</v>
      </c>
      <c r="I340" s="21"/>
      <c r="J340" s="21"/>
      <c r="K340" s="21"/>
      <c r="L340" s="22">
        <f t="shared" si="58"/>
        <v>0.002218285718843754</v>
      </c>
      <c r="M340" s="22">
        <f t="shared" si="59"/>
        <v>-0.0097721399618775</v>
      </c>
      <c r="N340" s="22">
        <f t="shared" si="60"/>
        <v>0.00865619339842656</v>
      </c>
      <c r="O340" s="22">
        <f t="shared" si="61"/>
        <v>0.00220811489421939</v>
      </c>
      <c r="P340" s="24">
        <f t="shared" si="62"/>
        <v>0.008613430833982336</v>
      </c>
      <c r="Q340" s="24">
        <f t="shared" si="63"/>
        <v>0.002128538353852587</v>
      </c>
      <c r="R340" s="22">
        <f t="shared" si="64"/>
        <v>0.014087340023951622</v>
      </c>
      <c r="S340" s="22">
        <f t="shared" si="65"/>
        <v>0.002096914343230369</v>
      </c>
    </row>
    <row r="341" spans="2:19" ht="12.75">
      <c r="B341" s="3">
        <v>40046</v>
      </c>
      <c r="C341" s="2">
        <v>4850.89</v>
      </c>
      <c r="D341" s="2">
        <v>224.25</v>
      </c>
      <c r="E341" s="2">
        <v>57728</v>
      </c>
      <c r="F341" s="21">
        <f t="shared" si="55"/>
        <v>0.01963327065641753</v>
      </c>
      <c r="G341" s="21">
        <f t="shared" si="56"/>
        <v>-0.025317807984289897</v>
      </c>
      <c r="H341" s="21">
        <f t="shared" si="57"/>
        <v>0.01566037294598084</v>
      </c>
      <c r="I341" s="21"/>
      <c r="J341" s="21"/>
      <c r="K341" s="21"/>
      <c r="L341" s="22">
        <f t="shared" si="58"/>
        <v>0.003972897710436688</v>
      </c>
      <c r="M341" s="22">
        <f t="shared" si="59"/>
        <v>-0.04097818093027074</v>
      </c>
      <c r="N341" s="22">
        <f t="shared" si="60"/>
        <v>0.012410836822707653</v>
      </c>
      <c r="O341" s="22">
        <f t="shared" si="61"/>
        <v>-0.025276082351593242</v>
      </c>
      <c r="P341" s="24">
        <f t="shared" si="62"/>
        <v>0.012368074258263431</v>
      </c>
      <c r="Q341" s="24">
        <f t="shared" si="63"/>
        <v>-0.025355658891960044</v>
      </c>
      <c r="R341" s="22">
        <f t="shared" si="64"/>
        <v>0.01955390557705245</v>
      </c>
      <c r="S341" s="22">
        <f t="shared" si="65"/>
        <v>-0.025397173063654976</v>
      </c>
    </row>
    <row r="342" spans="2:19" ht="12.75">
      <c r="B342" s="3">
        <v>40049</v>
      </c>
      <c r="C342" s="2">
        <v>4896.23</v>
      </c>
      <c r="D342" s="2">
        <v>224.25</v>
      </c>
      <c r="E342" s="2">
        <v>57775</v>
      </c>
      <c r="F342" s="21">
        <f t="shared" si="55"/>
        <v>0.009303327961797704</v>
      </c>
      <c r="G342" s="21">
        <f t="shared" si="56"/>
        <v>0</v>
      </c>
      <c r="H342" s="21">
        <f t="shared" si="57"/>
        <v>0.0008138317202858878</v>
      </c>
      <c r="I342" s="21"/>
      <c r="J342" s="21"/>
      <c r="K342" s="21"/>
      <c r="L342" s="22">
        <f t="shared" si="58"/>
        <v>0.008489496241511817</v>
      </c>
      <c r="M342" s="22">
        <f t="shared" si="59"/>
        <v>-0.0008138317202858878</v>
      </c>
      <c r="N342" s="22">
        <f t="shared" si="60"/>
        <v>0.008927995536968854</v>
      </c>
      <c r="O342" s="22">
        <f t="shared" si="61"/>
        <v>2.168380252160696E-06</v>
      </c>
      <c r="P342" s="24">
        <f t="shared" si="62"/>
        <v>0.00888523297252463</v>
      </c>
      <c r="Q342" s="24">
        <f t="shared" si="63"/>
        <v>-7.740816011464266E-05</v>
      </c>
      <c r="R342" s="22">
        <f t="shared" si="64"/>
        <v>0.009223962882432624</v>
      </c>
      <c r="S342" s="22">
        <f t="shared" si="65"/>
        <v>-7.936507936507937E-05</v>
      </c>
    </row>
    <row r="343" spans="2:19" ht="12.75">
      <c r="B343" s="3">
        <v>40050</v>
      </c>
      <c r="C343" s="2">
        <v>4916.8</v>
      </c>
      <c r="D343" s="2">
        <v>218.25</v>
      </c>
      <c r="E343" s="2">
        <v>57421</v>
      </c>
      <c r="F343" s="21">
        <f t="shared" si="55"/>
        <v>0.004192391163265806</v>
      </c>
      <c r="G343" s="21">
        <f t="shared" si="56"/>
        <v>-0.027120306219193896</v>
      </c>
      <c r="H343" s="21">
        <f t="shared" si="57"/>
        <v>-0.006146066084518268</v>
      </c>
      <c r="I343" s="21"/>
      <c r="J343" s="21"/>
      <c r="K343" s="21"/>
      <c r="L343" s="22">
        <f t="shared" si="58"/>
        <v>0.010338457247784073</v>
      </c>
      <c r="M343" s="22">
        <f t="shared" si="59"/>
        <v>-0.02097424013467563</v>
      </c>
      <c r="N343" s="22">
        <f t="shared" si="60"/>
        <v>0.0070269057553613845</v>
      </c>
      <c r="O343" s="22">
        <f t="shared" si="61"/>
        <v>-0.02713668185065916</v>
      </c>
      <c r="P343" s="24">
        <f t="shared" si="62"/>
        <v>0.0069841431909171605</v>
      </c>
      <c r="Q343" s="24">
        <f t="shared" si="63"/>
        <v>-0.027216258391025965</v>
      </c>
      <c r="R343" s="22">
        <f t="shared" si="64"/>
        <v>0.004113026083900727</v>
      </c>
      <c r="S343" s="22">
        <f t="shared" si="65"/>
        <v>-0.027199671298558974</v>
      </c>
    </row>
    <row r="344" spans="2:19" ht="12.75">
      <c r="B344" s="3">
        <v>40051</v>
      </c>
      <c r="C344" s="2">
        <v>4890.58</v>
      </c>
      <c r="D344" s="2">
        <v>217</v>
      </c>
      <c r="E344" s="2">
        <v>57765</v>
      </c>
      <c r="F344" s="21">
        <f t="shared" si="55"/>
        <v>-0.0053470065338891825</v>
      </c>
      <c r="G344" s="21">
        <f t="shared" si="56"/>
        <v>-0.005743841179252015</v>
      </c>
      <c r="H344" s="21">
        <f t="shared" si="57"/>
        <v>0.005972965859055759</v>
      </c>
      <c r="I344" s="21"/>
      <c r="J344" s="21"/>
      <c r="K344" s="21"/>
      <c r="L344" s="22">
        <f t="shared" si="58"/>
        <v>-0.011319972392944942</v>
      </c>
      <c r="M344" s="22">
        <f t="shared" si="59"/>
        <v>-0.011716807038307773</v>
      </c>
      <c r="N344" s="22">
        <f t="shared" si="60"/>
        <v>-0.008101688740810046</v>
      </c>
      <c r="O344" s="22">
        <f t="shared" si="61"/>
        <v>-0.005727926757519894</v>
      </c>
      <c r="P344" s="24">
        <f t="shared" si="62"/>
        <v>-0.00814445130525427</v>
      </c>
      <c r="Q344" s="24">
        <f t="shared" si="63"/>
        <v>-0.005807503297886697</v>
      </c>
      <c r="R344" s="22">
        <f t="shared" si="64"/>
        <v>-0.005426371613254262</v>
      </c>
      <c r="S344" s="22">
        <f t="shared" si="65"/>
        <v>-0.005823206258617094</v>
      </c>
    </row>
    <row r="345" spans="2:19" ht="12.75">
      <c r="B345" s="3">
        <v>40052</v>
      </c>
      <c r="C345" s="2">
        <v>4869.35</v>
      </c>
      <c r="D345" s="2">
        <v>214.75</v>
      </c>
      <c r="E345" s="2">
        <v>57703</v>
      </c>
      <c r="F345" s="21">
        <f t="shared" si="55"/>
        <v>-0.004350447899511492</v>
      </c>
      <c r="G345" s="21">
        <f t="shared" si="56"/>
        <v>-0.010422792676094837</v>
      </c>
      <c r="H345" s="21">
        <f t="shared" si="57"/>
        <v>-0.0010738907049297824</v>
      </c>
      <c r="I345" s="21"/>
      <c r="J345" s="21"/>
      <c r="K345" s="21"/>
      <c r="L345" s="22">
        <f t="shared" si="58"/>
        <v>-0.0032765571945817095</v>
      </c>
      <c r="M345" s="22">
        <f t="shared" si="59"/>
        <v>-0.009348901971165054</v>
      </c>
      <c r="N345" s="22">
        <f t="shared" si="60"/>
        <v>-0.0038551784325744367</v>
      </c>
      <c r="O345" s="22">
        <f t="shared" si="61"/>
        <v>-0.010425653959747838</v>
      </c>
      <c r="P345" s="24">
        <f t="shared" si="62"/>
        <v>-0.003897940997018661</v>
      </c>
      <c r="Q345" s="24">
        <f t="shared" si="63"/>
        <v>-0.010505230500114641</v>
      </c>
      <c r="R345" s="22">
        <f t="shared" si="64"/>
        <v>-0.004429812978876571</v>
      </c>
      <c r="S345" s="22">
        <f t="shared" si="65"/>
        <v>-0.010502157755459917</v>
      </c>
    </row>
    <row r="346" spans="2:19" ht="12.75">
      <c r="B346" s="3">
        <v>40053</v>
      </c>
      <c r="C346" s="2">
        <v>4908.9</v>
      </c>
      <c r="D346" s="2">
        <v>218.5</v>
      </c>
      <c r="E346" s="2">
        <v>57700</v>
      </c>
      <c r="F346" s="21">
        <f t="shared" si="55"/>
        <v>0.008089426160139811</v>
      </c>
      <c r="G346" s="21">
        <f t="shared" si="56"/>
        <v>0.017311453671280147</v>
      </c>
      <c r="H346" s="21">
        <f t="shared" si="57"/>
        <v>-5.1991715998313025E-05</v>
      </c>
      <c r="I346" s="21"/>
      <c r="J346" s="21"/>
      <c r="K346" s="21"/>
      <c r="L346" s="22">
        <f t="shared" si="58"/>
        <v>0.008141417876138124</v>
      </c>
      <c r="M346" s="22">
        <f t="shared" si="59"/>
        <v>0.01736344538727846</v>
      </c>
      <c r="N346" s="22">
        <f t="shared" si="60"/>
        <v>0.008113404307403234</v>
      </c>
      <c r="O346" s="22">
        <f t="shared" si="61"/>
        <v>0.01731131514410378</v>
      </c>
      <c r="P346" s="24">
        <f t="shared" si="62"/>
        <v>0.00807064174295901</v>
      </c>
      <c r="Q346" s="24">
        <f t="shared" si="63"/>
        <v>0.01723173860373698</v>
      </c>
      <c r="R346" s="22">
        <f t="shared" si="64"/>
        <v>0.008010061080774731</v>
      </c>
      <c r="S346" s="22">
        <f t="shared" si="65"/>
        <v>0.01723208859191507</v>
      </c>
    </row>
    <row r="347" spans="2:19" ht="12.75">
      <c r="B347" s="3">
        <v>40056</v>
      </c>
      <c r="C347" s="2">
        <v>4908.9</v>
      </c>
      <c r="D347" s="2">
        <v>222</v>
      </c>
      <c r="E347" s="2">
        <v>56488</v>
      </c>
      <c r="F347" s="21">
        <f t="shared" si="55"/>
        <v>0</v>
      </c>
      <c r="G347" s="21">
        <f t="shared" si="56"/>
        <v>0.01589136733663466</v>
      </c>
      <c r="H347" s="21">
        <f t="shared" si="57"/>
        <v>-0.021228947300008207</v>
      </c>
      <c r="I347" s="21"/>
      <c r="J347" s="21"/>
      <c r="K347" s="21"/>
      <c r="L347" s="22">
        <f t="shared" si="58"/>
        <v>0.021228947300008207</v>
      </c>
      <c r="M347" s="22">
        <f t="shared" si="59"/>
        <v>0.037120314636642865</v>
      </c>
      <c r="N347" s="22">
        <f t="shared" si="60"/>
        <v>0.009790614039812712</v>
      </c>
      <c r="O347" s="22">
        <f t="shared" si="61"/>
        <v>0.015834804746418435</v>
      </c>
      <c r="P347" s="24">
        <f t="shared" si="62"/>
        <v>0.009747851475368486</v>
      </c>
      <c r="Q347" s="24">
        <f t="shared" si="63"/>
        <v>0.01575522820605163</v>
      </c>
      <c r="R347" s="22">
        <f t="shared" si="64"/>
        <v>-7.936507936507937E-05</v>
      </c>
      <c r="S347" s="22">
        <f t="shared" si="65"/>
        <v>0.015812002257269583</v>
      </c>
    </row>
    <row r="348" spans="2:19" ht="12.75">
      <c r="B348" s="3">
        <v>40057</v>
      </c>
      <c r="C348" s="2">
        <v>4819.7</v>
      </c>
      <c r="D348" s="2">
        <v>221.75</v>
      </c>
      <c r="E348" s="2">
        <v>55814</v>
      </c>
      <c r="F348" s="21">
        <f t="shared" si="55"/>
        <v>-0.018338198659244492</v>
      </c>
      <c r="G348" s="21">
        <f t="shared" si="56"/>
        <v>-0.0011267606825906176</v>
      </c>
      <c r="H348" s="21">
        <f t="shared" si="57"/>
        <v>-0.012003492238585007</v>
      </c>
      <c r="I348" s="21"/>
      <c r="J348" s="21"/>
      <c r="K348" s="21"/>
      <c r="L348" s="22">
        <f t="shared" si="58"/>
        <v>-0.006334706420659485</v>
      </c>
      <c r="M348" s="22">
        <f t="shared" si="59"/>
        <v>0.01087673155599439</v>
      </c>
      <c r="N348" s="22">
        <f t="shared" si="60"/>
        <v>-0.01280228781180328</v>
      </c>
      <c r="O348" s="22">
        <f t="shared" si="61"/>
        <v>-0.0011587428908018786</v>
      </c>
      <c r="P348" s="24">
        <f t="shared" si="62"/>
        <v>-0.012845050376247502</v>
      </c>
      <c r="Q348" s="24">
        <f t="shared" si="63"/>
        <v>-0.0012383194311686818</v>
      </c>
      <c r="R348" s="22">
        <f t="shared" si="64"/>
        <v>-0.01841756373860957</v>
      </c>
      <c r="S348" s="22">
        <f t="shared" si="65"/>
        <v>-0.001206125761955697</v>
      </c>
    </row>
    <row r="349" spans="2:19" ht="12.75">
      <c r="B349" s="3">
        <v>40058</v>
      </c>
      <c r="C349" s="2">
        <v>4817.55</v>
      </c>
      <c r="D349" s="2">
        <v>222.25</v>
      </c>
      <c r="E349" s="2">
        <v>55385</v>
      </c>
      <c r="F349" s="21">
        <f t="shared" si="55"/>
        <v>-0.0004461853818606704</v>
      </c>
      <c r="G349" s="21">
        <f t="shared" si="56"/>
        <v>0.002252253204325053</v>
      </c>
      <c r="H349" s="21">
        <f t="shared" si="57"/>
        <v>-0.007715935006564481</v>
      </c>
      <c r="I349" s="21"/>
      <c r="J349" s="21"/>
      <c r="K349" s="21"/>
      <c r="L349" s="22">
        <f t="shared" si="58"/>
        <v>0.00726974962470381</v>
      </c>
      <c r="M349" s="22">
        <f t="shared" si="59"/>
        <v>0.009968188210889534</v>
      </c>
      <c r="N349" s="22">
        <f t="shared" si="60"/>
        <v>0.0031123397083364962</v>
      </c>
      <c r="O349" s="22">
        <f t="shared" si="61"/>
        <v>0.0022316948005689148</v>
      </c>
      <c r="P349" s="24">
        <f t="shared" si="62"/>
        <v>0.0030695771438922718</v>
      </c>
      <c r="Q349" s="24">
        <f t="shared" si="63"/>
        <v>0.0021521182602021113</v>
      </c>
      <c r="R349" s="22">
        <f t="shared" si="64"/>
        <v>-0.0005255504612257497</v>
      </c>
      <c r="S349" s="22">
        <f t="shared" si="65"/>
        <v>0.0021728881249599738</v>
      </c>
    </row>
    <row r="350" spans="2:19" ht="12.75">
      <c r="B350" s="3">
        <v>40059</v>
      </c>
      <c r="C350" s="2">
        <v>4796.75</v>
      </c>
      <c r="D350" s="2">
        <v>226.25</v>
      </c>
      <c r="E350" s="2">
        <v>55707</v>
      </c>
      <c r="F350" s="21">
        <f t="shared" si="55"/>
        <v>-0.0043268948236459305</v>
      </c>
      <c r="G350" s="21">
        <f t="shared" si="56"/>
        <v>0.01783770818602145</v>
      </c>
      <c r="H350" s="21">
        <f t="shared" si="57"/>
        <v>0.005797013317672028</v>
      </c>
      <c r="I350" s="21"/>
      <c r="J350" s="21"/>
      <c r="K350" s="21"/>
      <c r="L350" s="22">
        <f t="shared" si="58"/>
        <v>-0.010123908141317958</v>
      </c>
      <c r="M350" s="22">
        <f t="shared" si="59"/>
        <v>0.012040694868349421</v>
      </c>
      <c r="N350" s="22">
        <f t="shared" si="60"/>
        <v>-0.007000429180997653</v>
      </c>
      <c r="O350" s="22">
        <f t="shared" si="61"/>
        <v>0.017853153798285292</v>
      </c>
      <c r="P350" s="24">
        <f t="shared" si="62"/>
        <v>-0.007043191745441877</v>
      </c>
      <c r="Q350" s="24">
        <f t="shared" si="63"/>
        <v>0.01777357725791849</v>
      </c>
      <c r="R350" s="22">
        <f t="shared" si="64"/>
        <v>-0.00440625990301101</v>
      </c>
      <c r="S350" s="22">
        <f t="shared" si="65"/>
        <v>0.01775834310665637</v>
      </c>
    </row>
    <row r="351" spans="2:19" ht="12.75">
      <c r="B351" s="3">
        <v>40060</v>
      </c>
      <c r="C351" s="2">
        <v>4851.7</v>
      </c>
      <c r="D351" s="2">
        <v>223</v>
      </c>
      <c r="E351" s="2">
        <v>56652</v>
      </c>
      <c r="F351" s="21">
        <f t="shared" si="55"/>
        <v>0.011390553741043715</v>
      </c>
      <c r="G351" s="21">
        <f t="shared" si="56"/>
        <v>-0.014468811119916774</v>
      </c>
      <c r="H351" s="21">
        <f t="shared" si="57"/>
        <v>0.01682147906558175</v>
      </c>
      <c r="I351" s="21"/>
      <c r="J351" s="21"/>
      <c r="K351" s="21"/>
      <c r="L351" s="22">
        <f t="shared" si="58"/>
        <v>-0.005430925324538033</v>
      </c>
      <c r="M351" s="22">
        <f t="shared" si="59"/>
        <v>-0.031290290185498525</v>
      </c>
      <c r="N351" s="22">
        <f t="shared" si="60"/>
        <v>0.0036326274160847468</v>
      </c>
      <c r="O351" s="22">
        <f t="shared" si="61"/>
        <v>-0.01442399182606432</v>
      </c>
      <c r="P351" s="24">
        <f t="shared" si="62"/>
        <v>0.0035898648516405228</v>
      </c>
      <c r="Q351" s="24">
        <f t="shared" si="63"/>
        <v>-0.014503568366431123</v>
      </c>
      <c r="R351" s="22">
        <f t="shared" si="64"/>
        <v>0.011311188661678635</v>
      </c>
      <c r="S351" s="22">
        <f t="shared" si="65"/>
        <v>-0.014548176199281854</v>
      </c>
    </row>
    <row r="352" spans="2:19" ht="12.75">
      <c r="B352" s="3">
        <v>40063</v>
      </c>
      <c r="C352" s="2">
        <v>4933.18</v>
      </c>
      <c r="D352" s="2">
        <v>226.75</v>
      </c>
      <c r="E352" s="2">
        <v>56652</v>
      </c>
      <c r="F352" s="21">
        <f t="shared" si="55"/>
        <v>0.016654651540736677</v>
      </c>
      <c r="G352" s="21">
        <f t="shared" si="56"/>
        <v>0.01667631753512722</v>
      </c>
      <c r="H352" s="21">
        <f t="shared" si="57"/>
        <v>0</v>
      </c>
      <c r="I352" s="21"/>
      <c r="J352" s="21"/>
      <c r="K352" s="21"/>
      <c r="L352" s="22">
        <f t="shared" si="58"/>
        <v>0.016654651540736677</v>
      </c>
      <c r="M352" s="22">
        <f t="shared" si="59"/>
        <v>0.01667631753512722</v>
      </c>
      <c r="N352" s="22">
        <f t="shared" si="60"/>
        <v>0.016654651540736677</v>
      </c>
      <c r="O352" s="22">
        <f t="shared" si="61"/>
        <v>0.01667631753512722</v>
      </c>
      <c r="P352" s="24">
        <f t="shared" si="62"/>
        <v>0.01661188897629245</v>
      </c>
      <c r="Q352" s="24">
        <f t="shared" si="63"/>
        <v>0.016596740994760415</v>
      </c>
      <c r="R352" s="22">
        <f t="shared" si="64"/>
        <v>0.0165752864613716</v>
      </c>
      <c r="S352" s="22">
        <f t="shared" si="65"/>
        <v>0.01659695245576214</v>
      </c>
    </row>
    <row r="353" spans="2:19" ht="12.75">
      <c r="B353" s="3">
        <v>40064</v>
      </c>
      <c r="C353" s="2">
        <v>4947.34</v>
      </c>
      <c r="D353" s="2">
        <v>227.75</v>
      </c>
      <c r="E353" s="2">
        <v>57854</v>
      </c>
      <c r="F353" s="21">
        <f t="shared" si="55"/>
        <v>0.0028662478683598603</v>
      </c>
      <c r="G353" s="21">
        <f t="shared" si="56"/>
        <v>0.004400447144821671</v>
      </c>
      <c r="H353" s="21">
        <f t="shared" si="57"/>
        <v>0.020995304235983173</v>
      </c>
      <c r="I353" s="21"/>
      <c r="J353" s="21"/>
      <c r="K353" s="21"/>
      <c r="L353" s="22">
        <f t="shared" si="58"/>
        <v>-0.01812905636762331</v>
      </c>
      <c r="M353" s="22">
        <f t="shared" si="59"/>
        <v>-0.016594857091161503</v>
      </c>
      <c r="N353" s="22">
        <f t="shared" si="60"/>
        <v>-0.006816611932365007</v>
      </c>
      <c r="O353" s="22">
        <f t="shared" si="61"/>
        <v>0.004456387214443704</v>
      </c>
      <c r="P353" s="24">
        <f t="shared" si="62"/>
        <v>-0.006859374496809231</v>
      </c>
      <c r="Q353" s="24">
        <f t="shared" si="63"/>
        <v>0.004376810674076901</v>
      </c>
      <c r="R353" s="22">
        <f t="shared" si="64"/>
        <v>0.002786882788994781</v>
      </c>
      <c r="S353" s="22">
        <f t="shared" si="65"/>
        <v>0.004321082065456592</v>
      </c>
    </row>
    <row r="354" spans="2:19" ht="12.75">
      <c r="B354" s="3">
        <v>40065</v>
      </c>
      <c r="C354" s="2">
        <v>5004.3</v>
      </c>
      <c r="D354" s="2">
        <v>227</v>
      </c>
      <c r="E354" s="2">
        <v>57909</v>
      </c>
      <c r="F354" s="21">
        <f t="shared" si="55"/>
        <v>0.011447484439770816</v>
      </c>
      <c r="G354" s="21">
        <f t="shared" si="56"/>
        <v>-0.0032985186586650477</v>
      </c>
      <c r="H354" s="21">
        <f t="shared" si="57"/>
        <v>0.0009502173257147182</v>
      </c>
      <c r="I354" s="21"/>
      <c r="J354" s="21"/>
      <c r="K354" s="21"/>
      <c r="L354" s="22">
        <f t="shared" si="58"/>
        <v>0.010497267114056097</v>
      </c>
      <c r="M354" s="22">
        <f t="shared" si="59"/>
        <v>-0.004248735984379766</v>
      </c>
      <c r="N354" s="22">
        <f t="shared" si="60"/>
        <v>0.011009252107354964</v>
      </c>
      <c r="O354" s="22">
        <f t="shared" si="61"/>
        <v>-0.0032959868914299037</v>
      </c>
      <c r="P354" s="24">
        <f t="shared" si="62"/>
        <v>0.01096648954291074</v>
      </c>
      <c r="Q354" s="24">
        <f t="shared" si="63"/>
        <v>-0.003375563431796707</v>
      </c>
      <c r="R354" s="22">
        <f t="shared" si="64"/>
        <v>0.011368119360405736</v>
      </c>
      <c r="S354" s="22">
        <f t="shared" si="65"/>
        <v>-0.003377883738030127</v>
      </c>
    </row>
    <row r="355" spans="2:19" ht="12.75">
      <c r="B355" s="3">
        <v>40066</v>
      </c>
      <c r="C355" s="2">
        <v>4987.68</v>
      </c>
      <c r="D355" s="2">
        <v>227.75</v>
      </c>
      <c r="E355" s="2">
        <v>58535</v>
      </c>
      <c r="F355" s="21">
        <f t="shared" si="55"/>
        <v>-0.0033266710556731686</v>
      </c>
      <c r="G355" s="21">
        <f t="shared" si="56"/>
        <v>0.003298518658665108</v>
      </c>
      <c r="H355" s="21">
        <f t="shared" si="57"/>
        <v>0.010752053017787944</v>
      </c>
      <c r="I355" s="21"/>
      <c r="J355" s="21"/>
      <c r="K355" s="21"/>
      <c r="L355" s="22">
        <f t="shared" si="58"/>
        <v>-0.014078724073461113</v>
      </c>
      <c r="M355" s="22">
        <f t="shared" si="59"/>
        <v>-0.007453534359122836</v>
      </c>
      <c r="N355" s="22">
        <f t="shared" si="60"/>
        <v>-0.008285428536442109</v>
      </c>
      <c r="O355" s="22">
        <f t="shared" si="61"/>
        <v>0.003327166521426916</v>
      </c>
      <c r="P355" s="24">
        <f t="shared" si="62"/>
        <v>-0.008328191100886333</v>
      </c>
      <c r="Q355" s="24">
        <f t="shared" si="63"/>
        <v>0.0032475899810601124</v>
      </c>
      <c r="R355" s="22">
        <f t="shared" si="64"/>
        <v>-0.003406036135038248</v>
      </c>
      <c r="S355" s="22">
        <f t="shared" si="65"/>
        <v>0.0032191535793000287</v>
      </c>
    </row>
    <row r="356" spans="2:19" ht="12.75">
      <c r="B356" s="3">
        <v>40067</v>
      </c>
      <c r="C356" s="2">
        <v>5011.47</v>
      </c>
      <c r="D356" s="2">
        <v>230.25</v>
      </c>
      <c r="E356" s="2">
        <v>58366</v>
      </c>
      <c r="F356" s="21">
        <f t="shared" si="55"/>
        <v>0.00475841344288993</v>
      </c>
      <c r="G356" s="21">
        <f t="shared" si="56"/>
        <v>0.010917138995348446</v>
      </c>
      <c r="H356" s="21">
        <f t="shared" si="57"/>
        <v>-0.002891337417717342</v>
      </c>
      <c r="I356" s="21"/>
      <c r="J356" s="21"/>
      <c r="K356" s="21"/>
      <c r="L356" s="22">
        <f t="shared" si="58"/>
        <v>0.0076497508606072715</v>
      </c>
      <c r="M356" s="22">
        <f t="shared" si="59"/>
        <v>0.013808476413065788</v>
      </c>
      <c r="N356" s="22">
        <f t="shared" si="60"/>
        <v>0.006091874227152572</v>
      </c>
      <c r="O356" s="22">
        <f t="shared" si="61"/>
        <v>0.010909435291004372</v>
      </c>
      <c r="P356" s="24">
        <f t="shared" si="62"/>
        <v>0.006049111662708348</v>
      </c>
      <c r="Q356" s="24">
        <f t="shared" si="63"/>
        <v>0.010829858750637569</v>
      </c>
      <c r="R356" s="22">
        <f t="shared" si="64"/>
        <v>0.004679048363524851</v>
      </c>
      <c r="S356" s="22">
        <f t="shared" si="65"/>
        <v>0.010837773915983366</v>
      </c>
    </row>
    <row r="357" spans="2:19" ht="12.75">
      <c r="B357" s="3">
        <v>40070</v>
      </c>
      <c r="C357" s="2">
        <v>5018.85</v>
      </c>
      <c r="D357" s="2">
        <v>231.25</v>
      </c>
      <c r="E357" s="2">
        <v>58867</v>
      </c>
      <c r="F357" s="21">
        <f t="shared" si="55"/>
        <v>0.001471538561429155</v>
      </c>
      <c r="G357" s="21">
        <f t="shared" si="56"/>
        <v>0.004333701257118351</v>
      </c>
      <c r="H357" s="21">
        <f t="shared" si="57"/>
        <v>0.008547133485955897</v>
      </c>
      <c r="I357" s="21"/>
      <c r="J357" s="21"/>
      <c r="K357" s="21"/>
      <c r="L357" s="22">
        <f t="shared" si="58"/>
        <v>-0.007075594924526743</v>
      </c>
      <c r="M357" s="22">
        <f t="shared" si="59"/>
        <v>-0.004213432228837547</v>
      </c>
      <c r="N357" s="22">
        <f t="shared" si="60"/>
        <v>-0.0024703283585438772</v>
      </c>
      <c r="O357" s="22">
        <f t="shared" si="61"/>
        <v>0.004356474313269342</v>
      </c>
      <c r="P357" s="24">
        <f t="shared" si="62"/>
        <v>-0.0025130909229881013</v>
      </c>
      <c r="Q357" s="24">
        <f t="shared" si="63"/>
        <v>0.004276897772902538</v>
      </c>
      <c r="R357" s="22">
        <f t="shared" si="64"/>
        <v>0.0013921734820640757</v>
      </c>
      <c r="S357" s="22">
        <f t="shared" si="65"/>
        <v>0.004254336177753271</v>
      </c>
    </row>
    <row r="358" spans="2:19" ht="12.75">
      <c r="B358" s="3">
        <v>40071</v>
      </c>
      <c r="C358" s="2">
        <v>5042.13</v>
      </c>
      <c r="D358" s="2">
        <v>234.75</v>
      </c>
      <c r="E358" s="2">
        <v>59263</v>
      </c>
      <c r="F358" s="21">
        <f t="shared" si="55"/>
        <v>0.004627788057991153</v>
      </c>
      <c r="G358" s="21">
        <f t="shared" si="56"/>
        <v>0.015021741695837781</v>
      </c>
      <c r="H358" s="21">
        <f t="shared" si="57"/>
        <v>0.006704503231370335</v>
      </c>
      <c r="I358" s="21"/>
      <c r="J358" s="21"/>
      <c r="K358" s="21"/>
      <c r="L358" s="22">
        <f t="shared" si="58"/>
        <v>-0.0020767151733791815</v>
      </c>
      <c r="M358" s="22">
        <f t="shared" si="59"/>
        <v>0.008317238464467447</v>
      </c>
      <c r="N358" s="22">
        <f t="shared" si="60"/>
        <v>0.0015357268954954172</v>
      </c>
      <c r="O358" s="22">
        <f t="shared" si="61"/>
        <v>0.01503960523205181</v>
      </c>
      <c r="P358" s="24">
        <f t="shared" si="62"/>
        <v>0.0014929643310511932</v>
      </c>
      <c r="Q358" s="24">
        <f t="shared" si="63"/>
        <v>0.014960028691685005</v>
      </c>
      <c r="R358" s="22">
        <f t="shared" si="64"/>
        <v>0.004548422978626074</v>
      </c>
      <c r="S358" s="22">
        <f t="shared" si="65"/>
        <v>0.014942376616472701</v>
      </c>
    </row>
    <row r="359" spans="2:19" ht="12.75">
      <c r="B359" s="3">
        <v>40072</v>
      </c>
      <c r="C359" s="2">
        <v>5124.13</v>
      </c>
      <c r="D359" s="2">
        <v>226</v>
      </c>
      <c r="E359" s="2">
        <v>60410</v>
      </c>
      <c r="F359" s="21">
        <f t="shared" si="55"/>
        <v>0.016132142664094292</v>
      </c>
      <c r="G359" s="21">
        <f t="shared" si="56"/>
        <v>-0.03798611881608641</v>
      </c>
      <c r="H359" s="21">
        <f t="shared" si="57"/>
        <v>0.019169488919405314</v>
      </c>
      <c r="I359" s="21"/>
      <c r="J359" s="21"/>
      <c r="K359" s="21"/>
      <c r="L359" s="22">
        <f t="shared" si="58"/>
        <v>-0.003037346255311022</v>
      </c>
      <c r="M359" s="22">
        <f t="shared" si="59"/>
        <v>-0.05715560773549173</v>
      </c>
      <c r="N359" s="22">
        <f t="shared" si="60"/>
        <v>0.007291333711203288</v>
      </c>
      <c r="O359" s="22">
        <f t="shared" si="61"/>
        <v>-0.037935043464535544</v>
      </c>
      <c r="P359" s="24">
        <f t="shared" si="62"/>
        <v>0.007248571146759062</v>
      </c>
      <c r="Q359" s="24">
        <f t="shared" si="63"/>
        <v>-0.03801462000490235</v>
      </c>
      <c r="R359" s="22">
        <f t="shared" si="64"/>
        <v>0.016052777584729214</v>
      </c>
      <c r="S359" s="22">
        <f t="shared" si="65"/>
        <v>-0.038065483895451495</v>
      </c>
    </row>
    <row r="360" spans="2:19" ht="12.75">
      <c r="B360" s="3">
        <v>40073</v>
      </c>
      <c r="C360" s="2">
        <v>5163.95</v>
      </c>
      <c r="D360" s="2">
        <v>222.25</v>
      </c>
      <c r="E360" s="2">
        <v>60236</v>
      </c>
      <c r="F360" s="21">
        <f t="shared" si="55"/>
        <v>0.007741036004076126</v>
      </c>
      <c r="G360" s="21">
        <f t="shared" si="56"/>
        <v>-0.016732124878271918</v>
      </c>
      <c r="H360" s="21">
        <f t="shared" si="57"/>
        <v>-0.0028844739260768452</v>
      </c>
      <c r="I360" s="21"/>
      <c r="J360" s="21"/>
      <c r="K360" s="21"/>
      <c r="L360" s="22">
        <f t="shared" si="58"/>
        <v>0.010625509930152972</v>
      </c>
      <c r="M360" s="22">
        <f t="shared" si="59"/>
        <v>-0.013847650952195072</v>
      </c>
      <c r="N360" s="22">
        <f t="shared" si="60"/>
        <v>0.009071331403043495</v>
      </c>
      <c r="O360" s="22">
        <f t="shared" si="61"/>
        <v>-0.01673981029546969</v>
      </c>
      <c r="P360" s="24">
        <f t="shared" si="62"/>
        <v>0.00902856883859927</v>
      </c>
      <c r="Q360" s="24">
        <f t="shared" si="63"/>
        <v>-0.016819386835836492</v>
      </c>
      <c r="R360" s="22">
        <f t="shared" si="64"/>
        <v>0.007661670924711047</v>
      </c>
      <c r="S360" s="22">
        <f t="shared" si="65"/>
        <v>-0.016811489957636996</v>
      </c>
    </row>
    <row r="361" spans="2:19" ht="12.75">
      <c r="B361" s="3">
        <v>40074</v>
      </c>
      <c r="C361" s="2">
        <v>5172.89</v>
      </c>
      <c r="D361" s="2">
        <v>224</v>
      </c>
      <c r="E361" s="2">
        <v>60703</v>
      </c>
      <c r="F361" s="21">
        <f t="shared" si="55"/>
        <v>0.0017297360177831464</v>
      </c>
      <c r="G361" s="21">
        <f t="shared" si="56"/>
        <v>0.007843177461025879</v>
      </c>
      <c r="H361" s="21">
        <f t="shared" si="57"/>
        <v>0.007722940013323545</v>
      </c>
      <c r="I361" s="21"/>
      <c r="J361" s="21"/>
      <c r="K361" s="21"/>
      <c r="L361" s="22">
        <f t="shared" si="58"/>
        <v>-0.005993203995540398</v>
      </c>
      <c r="M361" s="22">
        <f t="shared" si="59"/>
        <v>0.00012023744770233401</v>
      </c>
      <c r="N361" s="22">
        <f t="shared" si="60"/>
        <v>-0.0018320197233057034</v>
      </c>
      <c r="O361" s="22">
        <f t="shared" si="61"/>
        <v>0.007863754528982421</v>
      </c>
      <c r="P361" s="24">
        <f t="shared" si="62"/>
        <v>-0.0018747822877499274</v>
      </c>
      <c r="Q361" s="24">
        <f t="shared" si="63"/>
        <v>0.007784177988615618</v>
      </c>
      <c r="R361" s="22">
        <f t="shared" si="64"/>
        <v>0.0016503709384180672</v>
      </c>
      <c r="S361" s="22">
        <f t="shared" si="65"/>
        <v>0.0077638123816607995</v>
      </c>
    </row>
    <row r="362" spans="2:19" ht="12.75">
      <c r="B362" s="3">
        <v>40077</v>
      </c>
      <c r="C362" s="2">
        <v>5134.36</v>
      </c>
      <c r="D362" s="2">
        <v>223.5</v>
      </c>
      <c r="E362" s="2">
        <v>60928</v>
      </c>
      <c r="F362" s="21">
        <f t="shared" si="55"/>
        <v>-0.00747632578443301</v>
      </c>
      <c r="G362" s="21">
        <f t="shared" si="56"/>
        <v>-0.002234637801416377</v>
      </c>
      <c r="H362" s="21">
        <f t="shared" si="57"/>
        <v>0.003699718931003574</v>
      </c>
      <c r="I362" s="21"/>
      <c r="J362" s="21"/>
      <c r="K362" s="21"/>
      <c r="L362" s="22">
        <f t="shared" si="58"/>
        <v>-0.011176044715436585</v>
      </c>
      <c r="M362" s="22">
        <f t="shared" si="59"/>
        <v>-0.005934356732419951</v>
      </c>
      <c r="N362" s="22">
        <f t="shared" si="60"/>
        <v>-0.009182605403358366</v>
      </c>
      <c r="O362" s="22">
        <f t="shared" si="61"/>
        <v>-0.0022247802383986623</v>
      </c>
      <c r="P362" s="24">
        <f t="shared" si="62"/>
        <v>-0.00922536796780259</v>
      </c>
      <c r="Q362" s="24">
        <f t="shared" si="63"/>
        <v>-0.0023043567787654658</v>
      </c>
      <c r="R362" s="22">
        <f t="shared" si="64"/>
        <v>-0.007555690863798089</v>
      </c>
      <c r="S362" s="22">
        <f t="shared" si="65"/>
        <v>-0.0023140028807814563</v>
      </c>
    </row>
    <row r="363" spans="2:19" ht="12.75">
      <c r="B363" s="3">
        <v>40078</v>
      </c>
      <c r="C363" s="2">
        <v>5142.6</v>
      </c>
      <c r="D363" s="2">
        <v>228</v>
      </c>
      <c r="E363" s="2">
        <v>61493</v>
      </c>
      <c r="F363" s="21">
        <f t="shared" si="55"/>
        <v>0.0016035873966151022</v>
      </c>
      <c r="G363" s="21">
        <f t="shared" si="56"/>
        <v>0.01993421490081733</v>
      </c>
      <c r="H363" s="21">
        <f t="shared" si="57"/>
        <v>0.009230508027243463</v>
      </c>
      <c r="I363" s="21"/>
      <c r="J363" s="21"/>
      <c r="K363" s="21"/>
      <c r="L363" s="22">
        <f t="shared" si="58"/>
        <v>-0.007626920630628361</v>
      </c>
      <c r="M363" s="22">
        <f t="shared" si="59"/>
        <v>0.010703706873573866</v>
      </c>
      <c r="N363" s="22">
        <f t="shared" si="60"/>
        <v>-0.0026534461815924636</v>
      </c>
      <c r="O363" s="22">
        <f t="shared" si="61"/>
        <v>0.01995880874598799</v>
      </c>
      <c r="P363" s="24">
        <f t="shared" si="62"/>
        <v>-0.0026962087460366876</v>
      </c>
      <c r="Q363" s="24">
        <f t="shared" si="63"/>
        <v>0.01987923220562119</v>
      </c>
      <c r="R363" s="22">
        <f t="shared" si="64"/>
        <v>0.0015242223172500227</v>
      </c>
      <c r="S363" s="22">
        <f t="shared" si="65"/>
        <v>0.01985484982145225</v>
      </c>
    </row>
    <row r="364" spans="2:19" ht="12.75">
      <c r="B364" s="3">
        <v>40079</v>
      </c>
      <c r="C364" s="2">
        <v>5139.37</v>
      </c>
      <c r="D364" s="2">
        <v>229.5</v>
      </c>
      <c r="E364" s="2">
        <v>60496</v>
      </c>
      <c r="F364" s="21">
        <f t="shared" si="55"/>
        <v>-0.0006282842891492282</v>
      </c>
      <c r="G364" s="21">
        <f t="shared" si="56"/>
        <v>0.0065574005461590396</v>
      </c>
      <c r="H364" s="21">
        <f t="shared" si="57"/>
        <v>-0.01634610004756643</v>
      </c>
      <c r="I364" s="21"/>
      <c r="J364" s="21"/>
      <c r="K364" s="21"/>
      <c r="L364" s="22">
        <f t="shared" si="58"/>
        <v>0.0157178157584172</v>
      </c>
      <c r="M364" s="22">
        <f t="shared" si="59"/>
        <v>0.02290350059372547</v>
      </c>
      <c r="N364" s="22">
        <f t="shared" si="60"/>
        <v>0.006910401184050154</v>
      </c>
      <c r="O364" s="22">
        <f t="shared" si="61"/>
        <v>0.00651384785626077</v>
      </c>
      <c r="P364" s="24">
        <f t="shared" si="62"/>
        <v>0.00686763861960593</v>
      </c>
      <c r="Q364" s="24">
        <f t="shared" si="63"/>
        <v>0.006434271315893967</v>
      </c>
      <c r="R364" s="22">
        <f t="shared" si="64"/>
        <v>-0.0007076493685143076</v>
      </c>
      <c r="S364" s="22">
        <f t="shared" si="65"/>
        <v>0.00647803546679396</v>
      </c>
    </row>
    <row r="365" spans="2:19" ht="12.75">
      <c r="B365" s="3">
        <v>40080</v>
      </c>
      <c r="C365" s="2">
        <v>5079.27</v>
      </c>
      <c r="D365" s="2">
        <v>229</v>
      </c>
      <c r="E365" s="2">
        <v>60046</v>
      </c>
      <c r="F365" s="21">
        <f t="shared" si="55"/>
        <v>-0.011762953384564324</v>
      </c>
      <c r="G365" s="21">
        <f t="shared" si="56"/>
        <v>-0.002181025946360226</v>
      </c>
      <c r="H365" s="21">
        <f t="shared" si="57"/>
        <v>-0.007466311998575045</v>
      </c>
      <c r="I365" s="21"/>
      <c r="J365" s="21"/>
      <c r="K365" s="21"/>
      <c r="L365" s="22">
        <f t="shared" si="58"/>
        <v>-0.004296641385989279</v>
      </c>
      <c r="M365" s="22">
        <f t="shared" si="59"/>
        <v>0.005285286052214819</v>
      </c>
      <c r="N365" s="22">
        <f t="shared" si="60"/>
        <v>-0.008319552350786135</v>
      </c>
      <c r="O365" s="22">
        <f t="shared" si="61"/>
        <v>-0.002200919252421697</v>
      </c>
      <c r="P365" s="24">
        <f t="shared" si="62"/>
        <v>-0.00836231491523036</v>
      </c>
      <c r="Q365" s="24">
        <f t="shared" si="63"/>
        <v>-0.0022804957927885002</v>
      </c>
      <c r="R365" s="22">
        <f t="shared" si="64"/>
        <v>-0.011842318463929405</v>
      </c>
      <c r="S365" s="22">
        <f t="shared" si="65"/>
        <v>-0.002260391025725305</v>
      </c>
    </row>
    <row r="366" spans="2:19" ht="12.75">
      <c r="B366" s="3">
        <v>40081</v>
      </c>
      <c r="C366" s="2">
        <v>5082.2</v>
      </c>
      <c r="D366" s="2">
        <v>231</v>
      </c>
      <c r="E366" s="2">
        <v>60355</v>
      </c>
      <c r="F366" s="21">
        <f t="shared" si="55"/>
        <v>0.0005766882313685427</v>
      </c>
      <c r="G366" s="21">
        <f t="shared" si="56"/>
        <v>0.008695706967553913</v>
      </c>
      <c r="H366" s="21">
        <f t="shared" si="57"/>
        <v>0.005132859003088399</v>
      </c>
      <c r="I366" s="21"/>
      <c r="J366" s="21"/>
      <c r="K366" s="21"/>
      <c r="L366" s="22">
        <f t="shared" si="58"/>
        <v>-0.004556170771719856</v>
      </c>
      <c r="M366" s="22">
        <f t="shared" si="59"/>
        <v>0.0035628479644655136</v>
      </c>
      <c r="N366" s="22">
        <f t="shared" si="60"/>
        <v>-0.0017905436765460307</v>
      </c>
      <c r="O366" s="22">
        <f t="shared" si="61"/>
        <v>0.008709383001335827</v>
      </c>
      <c r="P366" s="24">
        <f t="shared" si="62"/>
        <v>-0.0018333062409902551</v>
      </c>
      <c r="Q366" s="24">
        <f t="shared" si="63"/>
        <v>0.008629806460969022</v>
      </c>
      <c r="R366" s="22">
        <f t="shared" si="64"/>
        <v>0.0004973231520034633</v>
      </c>
      <c r="S366" s="22">
        <f t="shared" si="65"/>
        <v>0.008616341888188833</v>
      </c>
    </row>
    <row r="367" spans="2:19" ht="12.75">
      <c r="B367" s="3">
        <v>40084</v>
      </c>
      <c r="C367" s="2">
        <v>5165.7</v>
      </c>
      <c r="D367" s="2">
        <v>230.5</v>
      </c>
      <c r="E367" s="2">
        <v>61316</v>
      </c>
      <c r="F367" s="21">
        <f t="shared" si="55"/>
        <v>0.016296382269702626</v>
      </c>
      <c r="G367" s="21">
        <f t="shared" si="56"/>
        <v>-0.002166848085090314</v>
      </c>
      <c r="H367" s="21">
        <f t="shared" si="57"/>
        <v>0.015797026150770672</v>
      </c>
      <c r="I367" s="21"/>
      <c r="J367" s="21"/>
      <c r="K367" s="21"/>
      <c r="L367" s="22">
        <f t="shared" si="58"/>
        <v>0.000499356118931954</v>
      </c>
      <c r="M367" s="22">
        <f t="shared" si="59"/>
        <v>-0.017963874235860988</v>
      </c>
      <c r="N367" s="22">
        <f t="shared" si="60"/>
        <v>0.00901092511380474</v>
      </c>
      <c r="O367" s="22">
        <f t="shared" si="61"/>
        <v>-0.00212475835241663</v>
      </c>
      <c r="P367" s="24">
        <f t="shared" si="62"/>
        <v>0.008968162549360515</v>
      </c>
      <c r="Q367" s="24">
        <f t="shared" si="63"/>
        <v>-0.0022043348927834336</v>
      </c>
      <c r="R367" s="22">
        <f t="shared" si="64"/>
        <v>0.016217017190337548</v>
      </c>
      <c r="S367" s="22">
        <f t="shared" si="65"/>
        <v>-0.0022462131644553933</v>
      </c>
    </row>
    <row r="368" spans="2:19" ht="12.75">
      <c r="B368" s="3">
        <v>40085</v>
      </c>
      <c r="C368" s="2">
        <v>5159.72</v>
      </c>
      <c r="D368" s="2">
        <v>229.75</v>
      </c>
      <c r="E368" s="2">
        <v>61235</v>
      </c>
      <c r="F368" s="21">
        <f t="shared" si="55"/>
        <v>-0.0011583065228533743</v>
      </c>
      <c r="G368" s="21">
        <f t="shared" si="56"/>
        <v>-0.0032591012009068315</v>
      </c>
      <c r="H368" s="21">
        <f t="shared" si="57"/>
        <v>-0.0013218988306103207</v>
      </c>
      <c r="I368" s="21"/>
      <c r="J368" s="21"/>
      <c r="K368" s="21"/>
      <c r="L368" s="22">
        <f t="shared" si="58"/>
        <v>0.0001635923077569464</v>
      </c>
      <c r="M368" s="22">
        <f t="shared" si="59"/>
        <v>-0.0019372023702965107</v>
      </c>
      <c r="N368" s="22">
        <f t="shared" si="60"/>
        <v>-0.0005486577697953078</v>
      </c>
      <c r="O368" s="22">
        <f t="shared" si="61"/>
        <v>-0.0032626232795481542</v>
      </c>
      <c r="P368" s="24">
        <f t="shared" si="62"/>
        <v>-0.0005914203342395322</v>
      </c>
      <c r="Q368" s="24">
        <f t="shared" si="63"/>
        <v>-0.0033421998199149572</v>
      </c>
      <c r="R368" s="22">
        <f t="shared" si="64"/>
        <v>-0.0012376716022184536</v>
      </c>
      <c r="S368" s="22">
        <f t="shared" si="65"/>
        <v>-0.0033384662802719107</v>
      </c>
    </row>
    <row r="369" spans="2:19" ht="12.75">
      <c r="B369" s="3">
        <v>40086</v>
      </c>
      <c r="C369" s="2">
        <v>5133.9</v>
      </c>
      <c r="D369" s="2">
        <v>229.25</v>
      </c>
      <c r="E369" s="2">
        <v>61517</v>
      </c>
      <c r="F369" s="21">
        <f t="shared" si="55"/>
        <v>-0.005016710185880745</v>
      </c>
      <c r="G369" s="21">
        <f t="shared" si="56"/>
        <v>-0.00217865009922215</v>
      </c>
      <c r="H369" s="21">
        <f t="shared" si="57"/>
        <v>0.004594637905715857</v>
      </c>
      <c r="I369" s="21"/>
      <c r="J369" s="21"/>
      <c r="K369" s="21"/>
      <c r="L369" s="22">
        <f t="shared" si="58"/>
        <v>-0.0096113480915966</v>
      </c>
      <c r="M369" s="22">
        <f t="shared" si="59"/>
        <v>-0.006773288004938007</v>
      </c>
      <c r="N369" s="22">
        <f t="shared" si="60"/>
        <v>-0.007135718997379369</v>
      </c>
      <c r="O369" s="22">
        <f t="shared" si="61"/>
        <v>-0.0021664081063724693</v>
      </c>
      <c r="P369" s="24">
        <f t="shared" si="62"/>
        <v>-0.007178481561823594</v>
      </c>
      <c r="Q369" s="24">
        <f t="shared" si="63"/>
        <v>-0.0022459846467392723</v>
      </c>
      <c r="R369" s="22">
        <f t="shared" si="64"/>
        <v>-0.005096075265245824</v>
      </c>
      <c r="S369" s="22">
        <f t="shared" si="65"/>
        <v>-0.002258015178587229</v>
      </c>
    </row>
    <row r="370" spans="2:19" ht="12.75">
      <c r="B370" s="3">
        <v>40087</v>
      </c>
      <c r="C370" s="2">
        <v>5047.81</v>
      </c>
      <c r="D370" s="2">
        <v>230</v>
      </c>
      <c r="E370" s="2">
        <v>60459</v>
      </c>
      <c r="F370" s="21">
        <f t="shared" si="55"/>
        <v>-0.01691111840759876</v>
      </c>
      <c r="G370" s="21">
        <f t="shared" si="56"/>
        <v>0.0032661977866211022</v>
      </c>
      <c r="H370" s="21">
        <f t="shared" si="57"/>
        <v>-0.017348110025504754</v>
      </c>
      <c r="I370" s="21"/>
      <c r="J370" s="21"/>
      <c r="K370" s="21"/>
      <c r="L370" s="22">
        <f t="shared" si="58"/>
        <v>0.0004369916179059949</v>
      </c>
      <c r="M370" s="22">
        <f t="shared" si="59"/>
        <v>0.020614307812125858</v>
      </c>
      <c r="N370" s="22">
        <f t="shared" si="60"/>
        <v>-0.00891031426127838</v>
      </c>
      <c r="O370" s="22">
        <f t="shared" si="61"/>
        <v>0.0032199753326985626</v>
      </c>
      <c r="P370" s="24">
        <f t="shared" si="62"/>
        <v>-0.008953076825722604</v>
      </c>
      <c r="Q370" s="24">
        <f t="shared" si="63"/>
        <v>0.003140398792331759</v>
      </c>
      <c r="R370" s="22">
        <f t="shared" si="64"/>
        <v>-0.016990483486963838</v>
      </c>
      <c r="S370" s="22">
        <f t="shared" si="65"/>
        <v>0.003186832707256023</v>
      </c>
    </row>
    <row r="371" spans="2:19" ht="12.75">
      <c r="B371" s="3">
        <v>40088</v>
      </c>
      <c r="C371" s="2">
        <v>4988.7</v>
      </c>
      <c r="D371" s="2">
        <v>236</v>
      </c>
      <c r="E371" s="2">
        <v>61171</v>
      </c>
      <c r="F371" s="21">
        <f t="shared" si="55"/>
        <v>-0.011779131081938642</v>
      </c>
      <c r="G371" s="21">
        <f t="shared" si="56"/>
        <v>0.025752496102414764</v>
      </c>
      <c r="H371" s="21">
        <f t="shared" si="57"/>
        <v>0.011707771650335668</v>
      </c>
      <c r="I371" s="21"/>
      <c r="J371" s="21"/>
      <c r="K371" s="21"/>
      <c r="L371" s="22">
        <f t="shared" si="58"/>
        <v>-0.023486902732274308</v>
      </c>
      <c r="M371" s="22">
        <f t="shared" si="59"/>
        <v>0.014044724452079096</v>
      </c>
      <c r="N371" s="22">
        <f t="shared" si="60"/>
        <v>-0.01717865805210797</v>
      </c>
      <c r="O371" s="22">
        <f t="shared" si="61"/>
        <v>0.025783690390141074</v>
      </c>
      <c r="P371" s="24">
        <f t="shared" si="62"/>
        <v>-0.017221420616552192</v>
      </c>
      <c r="Q371" s="24">
        <f t="shared" si="63"/>
        <v>0.02570411384977427</v>
      </c>
      <c r="R371" s="22">
        <f t="shared" si="64"/>
        <v>-0.011858496161303722</v>
      </c>
      <c r="S371" s="22">
        <f t="shared" si="65"/>
        <v>0.025673131023049686</v>
      </c>
    </row>
    <row r="372" spans="2:19" ht="12.75">
      <c r="B372" s="3">
        <v>40091</v>
      </c>
      <c r="C372" s="2">
        <v>5024.33</v>
      </c>
      <c r="D372" s="2">
        <v>237.5</v>
      </c>
      <c r="E372" s="2">
        <v>62369</v>
      </c>
      <c r="F372" s="21">
        <f t="shared" si="55"/>
        <v>0.007116756942285637</v>
      </c>
      <c r="G372" s="21">
        <f t="shared" si="56"/>
        <v>0.006335818449085924</v>
      </c>
      <c r="H372" s="21">
        <f t="shared" si="57"/>
        <v>0.019395136056331586</v>
      </c>
      <c r="I372" s="21"/>
      <c r="J372" s="21"/>
      <c r="K372" s="21"/>
      <c r="L372" s="22">
        <f t="shared" si="58"/>
        <v>-0.012278379114045949</v>
      </c>
      <c r="M372" s="22">
        <f t="shared" si="59"/>
        <v>-0.01305931760724566</v>
      </c>
      <c r="N372" s="22">
        <f t="shared" si="60"/>
        <v>-0.0018281185945773874</v>
      </c>
      <c r="O372" s="22">
        <f t="shared" si="61"/>
        <v>0.006387495016813888</v>
      </c>
      <c r="P372" s="24">
        <f t="shared" si="62"/>
        <v>-0.0018708811590216132</v>
      </c>
      <c r="Q372" s="24">
        <f t="shared" si="63"/>
        <v>0.006307918476447085</v>
      </c>
      <c r="R372" s="22">
        <f t="shared" si="64"/>
        <v>0.0070373918629205575</v>
      </c>
      <c r="S372" s="22">
        <f t="shared" si="65"/>
        <v>0.006256453369720845</v>
      </c>
    </row>
    <row r="373" spans="2:19" ht="12.75">
      <c r="B373" s="3">
        <v>40092</v>
      </c>
      <c r="C373" s="2">
        <v>5137.98</v>
      </c>
      <c r="D373" s="2">
        <v>246</v>
      </c>
      <c r="E373" s="2">
        <v>62670</v>
      </c>
      <c r="F373" s="21">
        <f t="shared" si="55"/>
        <v>0.0223678943927883</v>
      </c>
      <c r="G373" s="21">
        <f t="shared" si="56"/>
        <v>0.03516391245766697</v>
      </c>
      <c r="H373" s="21">
        <f t="shared" si="57"/>
        <v>0.004814507176454984</v>
      </c>
      <c r="I373" s="21"/>
      <c r="J373" s="21"/>
      <c r="K373" s="21"/>
      <c r="L373" s="22">
        <f t="shared" si="58"/>
        <v>0.017553387216333316</v>
      </c>
      <c r="M373" s="22">
        <f t="shared" si="59"/>
        <v>0.030349405281211987</v>
      </c>
      <c r="N373" s="22">
        <f t="shared" si="60"/>
        <v>0.020147483701177558</v>
      </c>
      <c r="O373" s="22">
        <f t="shared" si="61"/>
        <v>0.03517674027209726</v>
      </c>
      <c r="P373" s="24">
        <f t="shared" si="62"/>
        <v>0.020104721136733335</v>
      </c>
      <c r="Q373" s="24">
        <f t="shared" si="63"/>
        <v>0.03509716373173046</v>
      </c>
      <c r="R373" s="22">
        <f t="shared" si="64"/>
        <v>0.022288529313423223</v>
      </c>
      <c r="S373" s="22">
        <f t="shared" si="65"/>
        <v>0.03508454737830189</v>
      </c>
    </row>
    <row r="374" spans="2:19" ht="12.75">
      <c r="B374" s="3">
        <v>40093</v>
      </c>
      <c r="C374" s="2">
        <v>5108.9</v>
      </c>
      <c r="D374" s="2">
        <v>249.5</v>
      </c>
      <c r="E374" s="2">
        <v>62638</v>
      </c>
      <c r="F374" s="21">
        <f t="shared" si="55"/>
        <v>-0.005675889259829994</v>
      </c>
      <c r="G374" s="21">
        <f t="shared" si="56"/>
        <v>0.01412737925921049</v>
      </c>
      <c r="H374" s="21">
        <f t="shared" si="57"/>
        <v>-0.0005107415439655754</v>
      </c>
      <c r="I374" s="21"/>
      <c r="J374" s="21"/>
      <c r="K374" s="21"/>
      <c r="L374" s="22">
        <f t="shared" si="58"/>
        <v>-0.005165147715864419</v>
      </c>
      <c r="M374" s="22">
        <f t="shared" si="59"/>
        <v>0.014638120803176067</v>
      </c>
      <c r="N374" s="22">
        <f t="shared" si="60"/>
        <v>-0.0054403395050353675</v>
      </c>
      <c r="O374" s="22">
        <f t="shared" si="61"/>
        <v>0.014126018435037278</v>
      </c>
      <c r="P374" s="24">
        <f t="shared" si="62"/>
        <v>-0.005483102069479592</v>
      </c>
      <c r="Q374" s="24">
        <f t="shared" si="63"/>
        <v>0.014046441894670473</v>
      </c>
      <c r="R374" s="22">
        <f t="shared" si="64"/>
        <v>-0.0057552543391950735</v>
      </c>
      <c r="S374" s="22">
        <f t="shared" si="65"/>
        <v>0.01404801417984541</v>
      </c>
    </row>
    <row r="375" spans="2:19" ht="12.75">
      <c r="B375" s="3">
        <v>40094</v>
      </c>
      <c r="C375" s="2">
        <v>5154.64</v>
      </c>
      <c r="D375" s="2">
        <v>248.75</v>
      </c>
      <c r="E375" s="2">
        <v>63759</v>
      </c>
      <c r="F375" s="21">
        <f t="shared" si="55"/>
        <v>0.008913163063710922</v>
      </c>
      <c r="G375" s="21">
        <f t="shared" si="56"/>
        <v>-0.003010539152871152</v>
      </c>
      <c r="H375" s="21">
        <f t="shared" si="57"/>
        <v>0.017738227852045017</v>
      </c>
      <c r="I375" s="21"/>
      <c r="J375" s="21"/>
      <c r="K375" s="21"/>
      <c r="L375" s="22">
        <f t="shared" si="58"/>
        <v>-0.008825064788334095</v>
      </c>
      <c r="M375" s="22">
        <f t="shared" si="59"/>
        <v>-0.02074876700491617</v>
      </c>
      <c r="N375" s="22">
        <f t="shared" si="60"/>
        <v>0.0007324398184484649</v>
      </c>
      <c r="O375" s="22">
        <f t="shared" si="61"/>
        <v>-0.002963277265648091</v>
      </c>
      <c r="P375" s="24">
        <f t="shared" si="62"/>
        <v>0.0006896772540042392</v>
      </c>
      <c r="Q375" s="24">
        <f t="shared" si="63"/>
        <v>-0.0030428538060148945</v>
      </c>
      <c r="R375" s="22">
        <f t="shared" si="64"/>
        <v>0.008833797984345842</v>
      </c>
      <c r="S375" s="22">
        <f t="shared" si="65"/>
        <v>-0.003089904232236231</v>
      </c>
    </row>
    <row r="376" spans="2:19" ht="12.75">
      <c r="B376" s="3">
        <v>40095</v>
      </c>
      <c r="C376" s="2">
        <v>5161.87</v>
      </c>
      <c r="D376" s="2">
        <v>248.25</v>
      </c>
      <c r="E376" s="2">
        <v>64071</v>
      </c>
      <c r="F376" s="21">
        <f t="shared" si="55"/>
        <v>0.001401637023307852</v>
      </c>
      <c r="G376" s="21">
        <f t="shared" si="56"/>
        <v>-0.002012073113420231</v>
      </c>
      <c r="H376" s="21">
        <f t="shared" si="57"/>
        <v>0.004881492913291937</v>
      </c>
      <c r="I376" s="21"/>
      <c r="J376" s="21"/>
      <c r="K376" s="21"/>
      <c r="L376" s="22">
        <f t="shared" si="58"/>
        <v>-0.003479855889984085</v>
      </c>
      <c r="M376" s="22">
        <f t="shared" si="59"/>
        <v>-0.006893566026712168</v>
      </c>
      <c r="N376" s="22">
        <f t="shared" si="60"/>
        <v>-0.0008496669333468341</v>
      </c>
      <c r="O376" s="22">
        <f t="shared" si="61"/>
        <v>-0.0019990668216151807</v>
      </c>
      <c r="P376" s="24">
        <f t="shared" si="62"/>
        <v>-0.0008924294977910585</v>
      </c>
      <c r="Q376" s="24">
        <f t="shared" si="63"/>
        <v>-0.0020786433619819837</v>
      </c>
      <c r="R376" s="22">
        <f t="shared" si="64"/>
        <v>0.0013222719439427728</v>
      </c>
      <c r="S376" s="22">
        <f t="shared" si="65"/>
        <v>-0.0020914381927853104</v>
      </c>
    </row>
    <row r="377" spans="2:19" ht="12.75">
      <c r="B377" s="3">
        <v>40098</v>
      </c>
      <c r="C377" s="2">
        <v>5210.17</v>
      </c>
      <c r="D377" s="2">
        <v>243</v>
      </c>
      <c r="E377" s="2">
        <v>64071</v>
      </c>
      <c r="F377" s="21">
        <f t="shared" si="55"/>
        <v>0.009313567849380398</v>
      </c>
      <c r="G377" s="21">
        <f t="shared" si="56"/>
        <v>-0.021374859584733563</v>
      </c>
      <c r="H377" s="21">
        <f t="shared" si="57"/>
        <v>0</v>
      </c>
      <c r="I377" s="21"/>
      <c r="J377" s="21"/>
      <c r="K377" s="21"/>
      <c r="L377" s="22">
        <f t="shared" si="58"/>
        <v>0.009313567849380398</v>
      </c>
      <c r="M377" s="22">
        <f t="shared" si="59"/>
        <v>-0.021374859584733563</v>
      </c>
      <c r="N377" s="22">
        <f t="shared" si="60"/>
        <v>0.009313567849380398</v>
      </c>
      <c r="O377" s="22">
        <f t="shared" si="61"/>
        <v>-0.021374859584733563</v>
      </c>
      <c r="P377" s="24">
        <f t="shared" si="62"/>
        <v>0.009270805284936174</v>
      </c>
      <c r="Q377" s="24">
        <f t="shared" si="63"/>
        <v>-0.021454436125100368</v>
      </c>
      <c r="R377" s="22">
        <f t="shared" si="64"/>
        <v>0.009234202770015318</v>
      </c>
      <c r="S377" s="22">
        <f t="shared" si="65"/>
        <v>-0.02145422466409864</v>
      </c>
    </row>
    <row r="378" spans="2:19" ht="12.75">
      <c r="B378" s="3">
        <v>40099</v>
      </c>
      <c r="C378" s="2">
        <v>5154.15</v>
      </c>
      <c r="D378" s="2">
        <v>244</v>
      </c>
      <c r="E378" s="2">
        <v>64645</v>
      </c>
      <c r="F378" s="21">
        <f t="shared" si="55"/>
        <v>-0.010810269375965381</v>
      </c>
      <c r="G378" s="21">
        <f t="shared" si="56"/>
        <v>0.004106781952653502</v>
      </c>
      <c r="H378" s="21">
        <f t="shared" si="57"/>
        <v>0.008918919248561037</v>
      </c>
      <c r="I378" s="21"/>
      <c r="J378" s="21"/>
      <c r="K378" s="21"/>
      <c r="L378" s="22">
        <f t="shared" si="58"/>
        <v>-0.01972918862452642</v>
      </c>
      <c r="M378" s="22">
        <f t="shared" si="59"/>
        <v>-0.004812137295907535</v>
      </c>
      <c r="N378" s="22">
        <f t="shared" si="60"/>
        <v>-0.014923600799369677</v>
      </c>
      <c r="O378" s="22">
        <f t="shared" si="61"/>
        <v>0.004130545597995812</v>
      </c>
      <c r="P378" s="24">
        <f t="shared" si="62"/>
        <v>-0.0149663633638139</v>
      </c>
      <c r="Q378" s="24">
        <f t="shared" si="63"/>
        <v>0.004050969057629009</v>
      </c>
      <c r="R378" s="22">
        <f t="shared" si="64"/>
        <v>-0.010889634455330461</v>
      </c>
      <c r="S378" s="22">
        <f t="shared" si="65"/>
        <v>0.004027416873288423</v>
      </c>
    </row>
    <row r="379" spans="2:19" ht="12.75">
      <c r="B379" s="3">
        <v>40100</v>
      </c>
      <c r="C379" s="2">
        <v>5256.1</v>
      </c>
      <c r="D379" s="2">
        <v>248.5</v>
      </c>
      <c r="E379" s="2">
        <v>66201</v>
      </c>
      <c r="F379" s="21">
        <f t="shared" si="55"/>
        <v>0.01958709146099113</v>
      </c>
      <c r="G379" s="21">
        <f t="shared" si="56"/>
        <v>0.018274620243481542</v>
      </c>
      <c r="H379" s="21">
        <f t="shared" si="57"/>
        <v>0.02378480586253667</v>
      </c>
      <c r="I379" s="21"/>
      <c r="J379" s="21"/>
      <c r="K379" s="21"/>
      <c r="L379" s="22">
        <f t="shared" si="58"/>
        <v>-0.004197714401545538</v>
      </c>
      <c r="M379" s="22">
        <f t="shared" si="59"/>
        <v>-0.005510185619055127</v>
      </c>
      <c r="N379" s="22">
        <f t="shared" si="60"/>
        <v>0.008617736696429575</v>
      </c>
      <c r="O379" s="22">
        <f t="shared" si="61"/>
        <v>0.01833799268528767</v>
      </c>
      <c r="P379" s="24">
        <f t="shared" si="62"/>
        <v>0.00857497413198535</v>
      </c>
      <c r="Q379" s="24">
        <f t="shared" si="63"/>
        <v>0.01825841614492087</v>
      </c>
      <c r="R379" s="22">
        <f t="shared" si="64"/>
        <v>0.019507726381626053</v>
      </c>
      <c r="S379" s="22">
        <f t="shared" si="65"/>
        <v>0.018195255164116464</v>
      </c>
    </row>
    <row r="380" spans="2:19" ht="12.75">
      <c r="B380" s="3">
        <v>40101</v>
      </c>
      <c r="C380" s="2">
        <v>5222.95</v>
      </c>
      <c r="D380" s="2">
        <v>244.5</v>
      </c>
      <c r="E380" s="2">
        <v>66703</v>
      </c>
      <c r="F380" s="21">
        <f t="shared" si="55"/>
        <v>-0.006326930510483119</v>
      </c>
      <c r="G380" s="21">
        <f t="shared" si="56"/>
        <v>-0.016227536621756695</v>
      </c>
      <c r="H380" s="21">
        <f t="shared" si="57"/>
        <v>0.007554360852311139</v>
      </c>
      <c r="I380" s="21"/>
      <c r="J380" s="21"/>
      <c r="K380" s="21"/>
      <c r="L380" s="22">
        <f t="shared" si="58"/>
        <v>-0.013881291362794257</v>
      </c>
      <c r="M380" s="22">
        <f t="shared" si="59"/>
        <v>-0.023781897474067833</v>
      </c>
      <c r="N380" s="22">
        <f t="shared" si="60"/>
        <v>-0.009810938943742565</v>
      </c>
      <c r="O380" s="22">
        <f t="shared" si="61"/>
        <v>-0.016207408717570197</v>
      </c>
      <c r="P380" s="24">
        <f t="shared" si="62"/>
        <v>-0.00985370150818679</v>
      </c>
      <c r="Q380" s="24">
        <f t="shared" si="63"/>
        <v>-0.016286985257937002</v>
      </c>
      <c r="R380" s="22">
        <f t="shared" si="64"/>
        <v>-0.006406295589848198</v>
      </c>
      <c r="S380" s="22">
        <f t="shared" si="65"/>
        <v>-0.016306901701121774</v>
      </c>
    </row>
    <row r="381" spans="2:19" ht="12.75">
      <c r="B381" s="3">
        <v>40102</v>
      </c>
      <c r="C381" s="2">
        <v>5190.24</v>
      </c>
      <c r="D381" s="2">
        <v>239.5</v>
      </c>
      <c r="E381" s="2">
        <v>66200</v>
      </c>
      <c r="F381" s="21">
        <f t="shared" si="55"/>
        <v>-0.006282437482827357</v>
      </c>
      <c r="G381" s="21">
        <f t="shared" si="56"/>
        <v>-0.020661892063956744</v>
      </c>
      <c r="H381" s="21">
        <f t="shared" si="57"/>
        <v>-0.007569466478401991</v>
      </c>
      <c r="I381" s="21"/>
      <c r="J381" s="21"/>
      <c r="K381" s="21"/>
      <c r="L381" s="22">
        <f t="shared" si="58"/>
        <v>0.001287028995574634</v>
      </c>
      <c r="M381" s="22">
        <f t="shared" si="59"/>
        <v>-0.013092425585554752</v>
      </c>
      <c r="N381" s="22">
        <f t="shared" si="60"/>
        <v>-0.0027914624603727315</v>
      </c>
      <c r="O381" s="22">
        <f t="shared" si="61"/>
        <v>-0.020682060215703634</v>
      </c>
      <c r="P381" s="24">
        <f t="shared" si="62"/>
        <v>-0.0028342250248169555</v>
      </c>
      <c r="Q381" s="24">
        <f t="shared" si="63"/>
        <v>-0.02076163675607044</v>
      </c>
      <c r="R381" s="22">
        <f t="shared" si="64"/>
        <v>-0.0063618025621924364</v>
      </c>
      <c r="S381" s="22">
        <f t="shared" si="65"/>
        <v>-0.020741257143321822</v>
      </c>
    </row>
    <row r="382" spans="2:19" ht="12.75">
      <c r="B382" s="3">
        <v>40105</v>
      </c>
      <c r="C382" s="2">
        <v>5281.54</v>
      </c>
      <c r="D382" s="2">
        <v>237.5</v>
      </c>
      <c r="E382" s="2">
        <v>67239</v>
      </c>
      <c r="F382" s="21">
        <f t="shared" si="55"/>
        <v>0.017437782975183797</v>
      </c>
      <c r="G382" s="21">
        <f t="shared" si="56"/>
        <v>-0.00838579337627407</v>
      </c>
      <c r="H382" s="21">
        <f t="shared" si="57"/>
        <v>0.015572973386920987</v>
      </c>
      <c r="I382" s="21"/>
      <c r="J382" s="21"/>
      <c r="K382" s="21"/>
      <c r="L382" s="22">
        <f t="shared" si="58"/>
        <v>0.0018648095882628102</v>
      </c>
      <c r="M382" s="22">
        <f t="shared" si="59"/>
        <v>-0.023958766763195055</v>
      </c>
      <c r="N382" s="22">
        <f t="shared" si="60"/>
        <v>0.010255657091647434</v>
      </c>
      <c r="O382" s="22">
        <f t="shared" si="61"/>
        <v>-0.008344300611716107</v>
      </c>
      <c r="P382" s="24">
        <f t="shared" si="62"/>
        <v>0.01021289452720321</v>
      </c>
      <c r="Q382" s="24">
        <f t="shared" si="63"/>
        <v>-0.008423877152082912</v>
      </c>
      <c r="R382" s="22">
        <f t="shared" si="64"/>
        <v>0.01735841789581872</v>
      </c>
      <c r="S382" s="22">
        <f t="shared" si="65"/>
        <v>-0.00846515845563915</v>
      </c>
    </row>
    <row r="383" spans="2:19" ht="12.75">
      <c r="B383" s="3">
        <v>40106</v>
      </c>
      <c r="C383" s="2">
        <v>5243.4</v>
      </c>
      <c r="D383" s="2">
        <v>242.75</v>
      </c>
      <c r="E383" s="2">
        <v>65303</v>
      </c>
      <c r="F383" s="21">
        <f t="shared" si="55"/>
        <v>-0.007247578978966833</v>
      </c>
      <c r="G383" s="21">
        <f t="shared" si="56"/>
        <v>0.021864483696738286</v>
      </c>
      <c r="H383" s="21">
        <f t="shared" si="57"/>
        <v>-0.02921545929574631</v>
      </c>
      <c r="I383" s="21"/>
      <c r="J383" s="21"/>
      <c r="K383" s="21"/>
      <c r="L383" s="22">
        <f t="shared" si="58"/>
        <v>0.021967880316779476</v>
      </c>
      <c r="M383" s="22">
        <f t="shared" si="59"/>
        <v>0.0510799429924846</v>
      </c>
      <c r="N383" s="22">
        <f t="shared" si="60"/>
        <v>0.006226348009414735</v>
      </c>
      <c r="O383" s="22">
        <f t="shared" si="61"/>
        <v>0.021786641775103126</v>
      </c>
      <c r="P383" s="24">
        <f t="shared" si="62"/>
        <v>0.006183585444970509</v>
      </c>
      <c r="Q383" s="24">
        <f t="shared" si="63"/>
        <v>0.021707065234736322</v>
      </c>
      <c r="R383" s="22">
        <f t="shared" si="64"/>
        <v>-0.007326944058331912</v>
      </c>
      <c r="S383" s="22">
        <f t="shared" si="65"/>
        <v>0.021785118617373207</v>
      </c>
    </row>
    <row r="384" spans="2:19" ht="12.75">
      <c r="B384" s="3">
        <v>40107</v>
      </c>
      <c r="C384" s="2">
        <v>5257.85</v>
      </c>
      <c r="D384" s="2">
        <v>243</v>
      </c>
      <c r="E384" s="2">
        <v>65485</v>
      </c>
      <c r="F384" s="21">
        <f t="shared" si="55"/>
        <v>0.0027520550639448783</v>
      </c>
      <c r="G384" s="21">
        <f t="shared" si="56"/>
        <v>0.0010293361691140592</v>
      </c>
      <c r="H384" s="21">
        <f t="shared" si="57"/>
        <v>0.002783131747228972</v>
      </c>
      <c r="I384" s="21"/>
      <c r="J384" s="21"/>
      <c r="K384" s="21"/>
      <c r="L384" s="22">
        <f t="shared" si="58"/>
        <v>-3.107668328409391E-05</v>
      </c>
      <c r="M384" s="22">
        <f t="shared" si="59"/>
        <v>-0.001753795578114913</v>
      </c>
      <c r="N384" s="22">
        <f t="shared" si="60"/>
        <v>0.0014684978355062395</v>
      </c>
      <c r="O384" s="22">
        <f t="shared" si="61"/>
        <v>0.0010367515693367646</v>
      </c>
      <c r="P384" s="24">
        <f t="shared" si="62"/>
        <v>0.0014257352710620153</v>
      </c>
      <c r="Q384" s="24">
        <f t="shared" si="63"/>
        <v>0.0009571750289699614</v>
      </c>
      <c r="R384" s="22">
        <f t="shared" si="64"/>
        <v>0.002672689984579799</v>
      </c>
      <c r="S384" s="22">
        <f t="shared" si="65"/>
        <v>0.0009499710897489798</v>
      </c>
    </row>
    <row r="385" spans="2:19" ht="12.75">
      <c r="B385" s="3">
        <v>40108</v>
      </c>
      <c r="C385" s="2">
        <v>5207.36</v>
      </c>
      <c r="D385" s="2">
        <v>240.5</v>
      </c>
      <c r="E385" s="2">
        <v>66134</v>
      </c>
      <c r="F385" s="21">
        <f t="shared" si="55"/>
        <v>-0.009649188453249016</v>
      </c>
      <c r="G385" s="21">
        <f t="shared" si="56"/>
        <v>-0.010341353794732595</v>
      </c>
      <c r="H385" s="21">
        <f t="shared" si="57"/>
        <v>0.00986187799564851</v>
      </c>
      <c r="I385" s="21"/>
      <c r="J385" s="21"/>
      <c r="K385" s="21"/>
      <c r="L385" s="22">
        <f t="shared" si="58"/>
        <v>-0.019511066448897524</v>
      </c>
      <c r="M385" s="22">
        <f t="shared" si="59"/>
        <v>-0.020203231790381103</v>
      </c>
      <c r="N385" s="22">
        <f t="shared" si="60"/>
        <v>-0.014197404612939564</v>
      </c>
      <c r="O385" s="22">
        <f t="shared" si="61"/>
        <v>-0.010315077721974618</v>
      </c>
      <c r="P385" s="24">
        <f t="shared" si="62"/>
        <v>-0.014240167177383786</v>
      </c>
      <c r="Q385" s="24">
        <f t="shared" si="63"/>
        <v>-0.01039465426234142</v>
      </c>
      <c r="R385" s="22">
        <f t="shared" si="64"/>
        <v>-0.009728553532614096</v>
      </c>
      <c r="S385" s="22">
        <f t="shared" si="65"/>
        <v>-0.010420718874097675</v>
      </c>
    </row>
    <row r="386" spans="2:19" ht="12.75">
      <c r="B386" s="3">
        <v>40109</v>
      </c>
      <c r="C386" s="2">
        <v>5242.57</v>
      </c>
      <c r="D386" s="2">
        <v>241.25</v>
      </c>
      <c r="E386" s="2">
        <v>65058</v>
      </c>
      <c r="F386" s="21">
        <f t="shared" si="55"/>
        <v>0.0067388266228851365</v>
      </c>
      <c r="G386" s="21">
        <f t="shared" si="56"/>
        <v>0.0031136506732793536</v>
      </c>
      <c r="H386" s="21">
        <f t="shared" si="57"/>
        <v>-0.016403807058914817</v>
      </c>
      <c r="I386" s="21"/>
      <c r="J386" s="21"/>
      <c r="K386" s="21"/>
      <c r="L386" s="22">
        <f t="shared" si="58"/>
        <v>0.023142633681799953</v>
      </c>
      <c r="M386" s="22">
        <f t="shared" si="59"/>
        <v>0.019517457732194172</v>
      </c>
      <c r="N386" s="22">
        <f t="shared" si="60"/>
        <v>0.014304126090057876</v>
      </c>
      <c r="O386" s="22">
        <f t="shared" si="61"/>
        <v>0.0030699442283225143</v>
      </c>
      <c r="P386" s="24">
        <f t="shared" si="62"/>
        <v>0.014261363525613652</v>
      </c>
      <c r="Q386" s="24">
        <f t="shared" si="63"/>
        <v>0.002990367687955711</v>
      </c>
      <c r="R386" s="22">
        <f t="shared" si="64"/>
        <v>0.006659461543520057</v>
      </c>
      <c r="S386" s="22">
        <f t="shared" si="65"/>
        <v>0.0030342855939142744</v>
      </c>
    </row>
    <row r="387" spans="2:19" ht="12.75">
      <c r="B387" s="3">
        <v>40112</v>
      </c>
      <c r="C387" s="2">
        <v>5191.74</v>
      </c>
      <c r="D387" s="2">
        <v>227.5</v>
      </c>
      <c r="E387" s="2">
        <v>65085</v>
      </c>
      <c r="F387" s="21">
        <f t="shared" si="55"/>
        <v>-0.009742935006708078</v>
      </c>
      <c r="G387" s="21">
        <f t="shared" si="56"/>
        <v>-0.05868350182809018</v>
      </c>
      <c r="H387" s="21">
        <f t="shared" si="57"/>
        <v>0.00041492820032384953</v>
      </c>
      <c r="I387" s="21"/>
      <c r="J387" s="21"/>
      <c r="K387" s="21"/>
      <c r="L387" s="22">
        <f t="shared" si="58"/>
        <v>-0.010157863207031928</v>
      </c>
      <c r="M387" s="22">
        <f t="shared" si="59"/>
        <v>-0.05909843002841403</v>
      </c>
      <c r="N387" s="22">
        <f t="shared" si="60"/>
        <v>-0.009934296443815388</v>
      </c>
      <c r="O387" s="22">
        <f t="shared" si="61"/>
        <v>-0.05868239628981584</v>
      </c>
      <c r="P387" s="24">
        <f t="shared" si="62"/>
        <v>-0.009977059008259612</v>
      </c>
      <c r="Q387" s="24">
        <f t="shared" si="63"/>
        <v>-0.05876197283018264</v>
      </c>
      <c r="R387" s="22">
        <f t="shared" si="64"/>
        <v>-0.009822300086073158</v>
      </c>
      <c r="S387" s="22">
        <f t="shared" si="65"/>
        <v>-0.05876286690745526</v>
      </c>
    </row>
    <row r="388" spans="2:19" ht="12.75">
      <c r="B388" s="3">
        <v>40113</v>
      </c>
      <c r="C388" s="2">
        <v>5200.97</v>
      </c>
      <c r="D388" s="2">
        <v>232.5</v>
      </c>
      <c r="E388" s="2">
        <v>63161</v>
      </c>
      <c r="F388" s="21">
        <f t="shared" si="55"/>
        <v>0.0017762455464952979</v>
      </c>
      <c r="G388" s="21">
        <f t="shared" si="56"/>
        <v>0.02173998663640582</v>
      </c>
      <c r="H388" s="21">
        <f t="shared" si="57"/>
        <v>-0.03000708585074674</v>
      </c>
      <c r="I388" s="21"/>
      <c r="J388" s="21"/>
      <c r="K388" s="21"/>
      <c r="L388" s="22">
        <f t="shared" si="58"/>
        <v>0.031783331397242036</v>
      </c>
      <c r="M388" s="22">
        <f t="shared" si="59"/>
        <v>0.05174707248715256</v>
      </c>
      <c r="N388" s="22">
        <f t="shared" si="60"/>
        <v>0.015615264122045336</v>
      </c>
      <c r="O388" s="22">
        <f t="shared" si="61"/>
        <v>0.021660035498152333</v>
      </c>
      <c r="P388" s="24">
        <f t="shared" si="62"/>
        <v>0.01557250155760111</v>
      </c>
      <c r="Q388" s="24">
        <f t="shared" si="63"/>
        <v>0.021580458957785528</v>
      </c>
      <c r="R388" s="22">
        <f t="shared" si="64"/>
        <v>0.0016968804671302186</v>
      </c>
      <c r="S388" s="22">
        <f t="shared" si="65"/>
        <v>0.02166062155704074</v>
      </c>
    </row>
    <row r="389" spans="2:19" ht="12.75">
      <c r="B389" s="3">
        <v>40114</v>
      </c>
      <c r="C389" s="2">
        <v>5080.42</v>
      </c>
      <c r="D389" s="2">
        <v>228.5</v>
      </c>
      <c r="E389" s="2">
        <v>60162</v>
      </c>
      <c r="F389" s="21">
        <f t="shared" si="55"/>
        <v>-0.02345121131460828</v>
      </c>
      <c r="G389" s="21">
        <f t="shared" si="56"/>
        <v>-0.01735401469315162</v>
      </c>
      <c r="H389" s="21">
        <f t="shared" si="57"/>
        <v>-0.048646098297833666</v>
      </c>
      <c r="I389" s="21"/>
      <c r="J389" s="21"/>
      <c r="K389" s="21"/>
      <c r="L389" s="22">
        <f t="shared" si="58"/>
        <v>0.025194886983225386</v>
      </c>
      <c r="M389" s="22">
        <f t="shared" si="59"/>
        <v>0.031292083604682046</v>
      </c>
      <c r="N389" s="22">
        <f t="shared" si="60"/>
        <v>-0.001016035125881512</v>
      </c>
      <c r="O389" s="22">
        <f t="shared" si="61"/>
        <v>-0.01748362777686951</v>
      </c>
      <c r="P389" s="24">
        <f t="shared" si="62"/>
        <v>-0.0010587976903257343</v>
      </c>
      <c r="Q389" s="24">
        <f t="shared" si="63"/>
        <v>-0.017563204317236316</v>
      </c>
      <c r="R389" s="22">
        <f t="shared" si="64"/>
        <v>-0.02353057639397336</v>
      </c>
      <c r="S389" s="22">
        <f t="shared" si="65"/>
        <v>-0.0174333797725167</v>
      </c>
    </row>
    <row r="390" spans="2:19" ht="12.75">
      <c r="B390" s="3">
        <v>40115</v>
      </c>
      <c r="C390" s="2">
        <v>5137.72</v>
      </c>
      <c r="D390" s="2">
        <v>227</v>
      </c>
      <c r="E390" s="2">
        <v>63720</v>
      </c>
      <c r="F390" s="21">
        <f t="shared" si="55"/>
        <v>0.01121546595175279</v>
      </c>
      <c r="G390" s="21">
        <f t="shared" si="56"/>
        <v>-0.0065861928528567265</v>
      </c>
      <c r="H390" s="21">
        <f t="shared" si="57"/>
        <v>0.05745756127200452</v>
      </c>
      <c r="I390" s="21"/>
      <c r="J390" s="21"/>
      <c r="K390" s="21"/>
      <c r="L390" s="22">
        <f t="shared" si="58"/>
        <v>-0.04624209532025173</v>
      </c>
      <c r="M390" s="22">
        <f t="shared" si="59"/>
        <v>-0.06404375412486124</v>
      </c>
      <c r="N390" s="22">
        <f t="shared" si="60"/>
        <v>-0.015283483719805776</v>
      </c>
      <c r="O390" s="22">
        <f t="shared" si="61"/>
        <v>-0.006433102431220469</v>
      </c>
      <c r="P390" s="24">
        <f t="shared" si="62"/>
        <v>-0.015326246284249999</v>
      </c>
      <c r="Q390" s="24">
        <f t="shared" si="63"/>
        <v>-0.006512678971587272</v>
      </c>
      <c r="R390" s="22">
        <f t="shared" si="64"/>
        <v>0.01113610087238771</v>
      </c>
      <c r="S390" s="22">
        <f t="shared" si="65"/>
        <v>-0.006665557932221806</v>
      </c>
    </row>
    <row r="391" spans="2:19" ht="12.75">
      <c r="B391" s="3">
        <v>40116</v>
      </c>
      <c r="C391" s="2">
        <v>5044.55</v>
      </c>
      <c r="D391" s="2">
        <v>227</v>
      </c>
      <c r="E391" s="2">
        <v>61545</v>
      </c>
      <c r="F391" s="21">
        <f t="shared" si="55"/>
        <v>-0.01830094868764106</v>
      </c>
      <c r="G391" s="21">
        <f t="shared" si="56"/>
        <v>0</v>
      </c>
      <c r="H391" s="21">
        <f t="shared" si="57"/>
        <v>-0.03472987047958867</v>
      </c>
      <c r="I391" s="21"/>
      <c r="J391" s="21"/>
      <c r="K391" s="21"/>
      <c r="L391" s="22">
        <f t="shared" si="58"/>
        <v>0.01642892179194761</v>
      </c>
      <c r="M391" s="22">
        <f t="shared" si="59"/>
        <v>0.03472987047958867</v>
      </c>
      <c r="N391" s="22">
        <f t="shared" si="60"/>
        <v>-0.002283821097041859</v>
      </c>
      <c r="O391" s="22">
        <f t="shared" si="61"/>
        <v>-9.253456633710995E-05</v>
      </c>
      <c r="P391" s="24">
        <f t="shared" si="62"/>
        <v>-0.0023265836614860813</v>
      </c>
      <c r="Q391" s="24">
        <f t="shared" si="63"/>
        <v>-0.0001721111067039133</v>
      </c>
      <c r="R391" s="22">
        <f t="shared" si="64"/>
        <v>-0.018380313767006138</v>
      </c>
      <c r="S391" s="22">
        <f t="shared" si="65"/>
        <v>-7.936507936507937E-05</v>
      </c>
    </row>
    <row r="392" spans="2:19" ht="12.75">
      <c r="B392" s="3">
        <v>40119</v>
      </c>
      <c r="C392" s="2">
        <v>5104.5</v>
      </c>
      <c r="D392" s="2">
        <v>227</v>
      </c>
      <c r="E392" s="2">
        <v>61545</v>
      </c>
      <c r="F392" s="21">
        <f aca="true" t="shared" si="66" ref="F392:F455">LN(C392/C391)</f>
        <v>0.011814051024645026</v>
      </c>
      <c r="G392" s="21">
        <f aca="true" t="shared" si="67" ref="G392:G455">LN(D392/D391)</f>
        <v>0</v>
      </c>
      <c r="H392" s="21">
        <f aca="true" t="shared" si="68" ref="H392:H455">LN(E392/E391)</f>
        <v>0</v>
      </c>
      <c r="I392" s="21"/>
      <c r="J392" s="21"/>
      <c r="K392" s="21"/>
      <c r="L392" s="22">
        <f aca="true" t="shared" si="69" ref="L392:L455">F392-H392</f>
        <v>0.011814051024645026</v>
      </c>
      <c r="M392" s="22">
        <f aca="true" t="shared" si="70" ref="M392:M455">G392-H392</f>
        <v>0</v>
      </c>
      <c r="N392" s="22">
        <f aca="true" t="shared" si="71" ref="N392:N455">F392-C$531*H392</f>
        <v>0.011814051024645026</v>
      </c>
      <c r="O392" s="22">
        <f aca="true" t="shared" si="72" ref="O392:O455">G392-D$531*H392</f>
        <v>0</v>
      </c>
      <c r="P392" s="24">
        <f aca="true" t="shared" si="73" ref="P392:P455">F392-($C$535+C$531*($H392-$C$535))</f>
        <v>0.011771288460200802</v>
      </c>
      <c r="Q392" s="24">
        <f aca="true" t="shared" si="74" ref="Q392:Q455">G392-($C$535+D$531*($H392-$C$535))</f>
        <v>-7.957654036680334E-05</v>
      </c>
      <c r="R392" s="22">
        <f aca="true" t="shared" si="75" ref="R392:R455">F392-$C$535</f>
        <v>0.011734685945279946</v>
      </c>
      <c r="S392" s="22">
        <f aca="true" t="shared" si="76" ref="S392:S455">G392-$C$535</f>
        <v>-7.936507936507937E-05</v>
      </c>
    </row>
    <row r="393" spans="2:19" ht="12.75">
      <c r="B393" s="3">
        <v>40120</v>
      </c>
      <c r="C393" s="2">
        <v>5037.21</v>
      </c>
      <c r="D393" s="2">
        <v>228.25</v>
      </c>
      <c r="E393" s="2">
        <v>62643</v>
      </c>
      <c r="F393" s="21">
        <f t="shared" si="66"/>
        <v>-0.013270146249459717</v>
      </c>
      <c r="G393" s="21">
        <f t="shared" si="67"/>
        <v>0.0054915019936751614</v>
      </c>
      <c r="H393" s="21">
        <f t="shared" si="68"/>
        <v>0.017683328693775282</v>
      </c>
      <c r="I393" s="21"/>
      <c r="J393" s="21"/>
      <c r="K393" s="21"/>
      <c r="L393" s="22">
        <f t="shared" si="69"/>
        <v>-0.030953474943235</v>
      </c>
      <c r="M393" s="22">
        <f t="shared" si="70"/>
        <v>-0.01219182670010012</v>
      </c>
      <c r="N393" s="22">
        <f t="shared" si="71"/>
        <v>-0.021425550459249824</v>
      </c>
      <c r="O393" s="22">
        <f t="shared" si="72"/>
        <v>0.005538617607107603</v>
      </c>
      <c r="P393" s="24">
        <f t="shared" si="73"/>
        <v>-0.02146831302369405</v>
      </c>
      <c r="Q393" s="24">
        <f t="shared" si="74"/>
        <v>0.0054590410667408</v>
      </c>
      <c r="R393" s="22">
        <f t="shared" si="75"/>
        <v>-0.013349511328824797</v>
      </c>
      <c r="S393" s="22">
        <f t="shared" si="76"/>
        <v>0.005412136914310082</v>
      </c>
    </row>
    <row r="394" spans="2:19" ht="12.75">
      <c r="B394" s="3">
        <v>40121</v>
      </c>
      <c r="C394" s="2">
        <v>5107.89</v>
      </c>
      <c r="D394" s="2">
        <v>225</v>
      </c>
      <c r="E394" s="2">
        <v>63912</v>
      </c>
      <c r="F394" s="21">
        <f t="shared" si="66"/>
        <v>0.013934045713643057</v>
      </c>
      <c r="G394" s="21">
        <f t="shared" si="67"/>
        <v>-0.014341117270657712</v>
      </c>
      <c r="H394" s="21">
        <f t="shared" si="68"/>
        <v>0.020055193923706388</v>
      </c>
      <c r="I394" s="21"/>
      <c r="J394" s="21"/>
      <c r="K394" s="21"/>
      <c r="L394" s="22">
        <f t="shared" si="69"/>
        <v>-0.006121148210063331</v>
      </c>
      <c r="M394" s="22">
        <f t="shared" si="70"/>
        <v>-0.0343963111943641</v>
      </c>
      <c r="N394" s="22">
        <f t="shared" si="71"/>
        <v>0.004684756974745937</v>
      </c>
      <c r="O394" s="22">
        <f t="shared" si="72"/>
        <v>-0.014287682039057078</v>
      </c>
      <c r="P394" s="24">
        <f t="shared" si="73"/>
        <v>0.004641994410301711</v>
      </c>
      <c r="Q394" s="24">
        <f t="shared" si="74"/>
        <v>-0.014367258579423883</v>
      </c>
      <c r="R394" s="22">
        <f t="shared" si="75"/>
        <v>0.013854680634277977</v>
      </c>
      <c r="S394" s="22">
        <f t="shared" si="76"/>
        <v>-0.014420482350022792</v>
      </c>
    </row>
    <row r="395" spans="2:19" ht="12.75">
      <c r="B395" s="3">
        <v>40122</v>
      </c>
      <c r="C395" s="2">
        <v>5125.64</v>
      </c>
      <c r="D395" s="2">
        <v>239</v>
      </c>
      <c r="E395" s="2">
        <v>64815</v>
      </c>
      <c r="F395" s="21">
        <f t="shared" si="66"/>
        <v>0.003468992185521572</v>
      </c>
      <c r="G395" s="21">
        <f t="shared" si="67"/>
        <v>0.0603631497270905</v>
      </c>
      <c r="H395" s="21">
        <f t="shared" si="68"/>
        <v>0.014029920872265487</v>
      </c>
      <c r="I395" s="21"/>
      <c r="J395" s="21"/>
      <c r="K395" s="21"/>
      <c r="L395" s="22">
        <f t="shared" si="69"/>
        <v>-0.010560928686743916</v>
      </c>
      <c r="M395" s="22">
        <f t="shared" si="70"/>
        <v>0.046333228854825007</v>
      </c>
      <c r="N395" s="22">
        <f t="shared" si="71"/>
        <v>-0.0030014907041038966</v>
      </c>
      <c r="O395" s="22">
        <f t="shared" si="72"/>
        <v>0.06040053116922464</v>
      </c>
      <c r="P395" s="24">
        <f t="shared" si="73"/>
        <v>-0.0030442532685481197</v>
      </c>
      <c r="Q395" s="24">
        <f t="shared" si="74"/>
        <v>0.06032095462885784</v>
      </c>
      <c r="R395" s="22">
        <f t="shared" si="75"/>
        <v>0.0033896271061564925</v>
      </c>
      <c r="S395" s="22">
        <f t="shared" si="76"/>
        <v>0.060283784647725415</v>
      </c>
    </row>
    <row r="396" spans="2:19" ht="12.75">
      <c r="B396" s="3">
        <v>40123</v>
      </c>
      <c r="C396" s="2">
        <v>5142.72</v>
      </c>
      <c r="D396" s="2">
        <v>233.5</v>
      </c>
      <c r="E396" s="2">
        <v>64466</v>
      </c>
      <c r="F396" s="21">
        <f t="shared" si="66"/>
        <v>0.0033267271019301716</v>
      </c>
      <c r="G396" s="21">
        <f t="shared" si="67"/>
        <v>-0.023281474822558643</v>
      </c>
      <c r="H396" s="21">
        <f t="shared" si="68"/>
        <v>-0.005399105016027045</v>
      </c>
      <c r="I396" s="21"/>
      <c r="J396" s="21"/>
      <c r="K396" s="21"/>
      <c r="L396" s="22">
        <f t="shared" si="69"/>
        <v>0.008725832117957216</v>
      </c>
      <c r="M396" s="22">
        <f t="shared" si="70"/>
        <v>-0.017882369806531597</v>
      </c>
      <c r="N396" s="22">
        <f t="shared" si="71"/>
        <v>0.0058167494579759275</v>
      </c>
      <c r="O396" s="22">
        <f t="shared" si="72"/>
        <v>-0.02329586024451293</v>
      </c>
      <c r="P396" s="24">
        <f t="shared" si="73"/>
        <v>0.0057739868935317035</v>
      </c>
      <c r="Q396" s="24">
        <f t="shared" si="74"/>
        <v>-0.02337543678487973</v>
      </c>
      <c r="R396" s="22">
        <f t="shared" si="75"/>
        <v>0.0032473620225650923</v>
      </c>
      <c r="S396" s="22">
        <f t="shared" si="76"/>
        <v>-0.02336083990192372</v>
      </c>
    </row>
    <row r="397" spans="2:19" ht="12.75">
      <c r="B397" s="3">
        <v>40126</v>
      </c>
      <c r="C397" s="2">
        <v>5235.18</v>
      </c>
      <c r="D397" s="2">
        <v>231</v>
      </c>
      <c r="E397" s="2">
        <v>66214</v>
      </c>
      <c r="F397" s="21">
        <f t="shared" si="66"/>
        <v>0.01781910530697212</v>
      </c>
      <c r="G397" s="21">
        <f t="shared" si="67"/>
        <v>-0.01076436658715843</v>
      </c>
      <c r="H397" s="21">
        <f t="shared" si="68"/>
        <v>0.02675396791070155</v>
      </c>
      <c r="I397" s="21"/>
      <c r="J397" s="21"/>
      <c r="K397" s="21"/>
      <c r="L397" s="22">
        <f t="shared" si="69"/>
        <v>-0.00893486260372943</v>
      </c>
      <c r="M397" s="22">
        <f t="shared" si="70"/>
        <v>-0.037518334497859976</v>
      </c>
      <c r="N397" s="22">
        <f t="shared" si="71"/>
        <v>0.00548039768546363</v>
      </c>
      <c r="O397" s="22">
        <f t="shared" si="72"/>
        <v>-0.01069308308439188</v>
      </c>
      <c r="P397" s="24">
        <f t="shared" si="73"/>
        <v>0.005437635121019404</v>
      </c>
      <c r="Q397" s="24">
        <f t="shared" si="74"/>
        <v>-0.010772659624758683</v>
      </c>
      <c r="R397" s="22">
        <f t="shared" si="75"/>
        <v>0.01773974022760704</v>
      </c>
      <c r="S397" s="22">
        <f t="shared" si="76"/>
        <v>-0.01084373166652351</v>
      </c>
    </row>
    <row r="398" spans="2:19" ht="12.75">
      <c r="B398" s="3">
        <v>40127</v>
      </c>
      <c r="C398" s="2">
        <v>5230.55</v>
      </c>
      <c r="D398" s="2">
        <v>235</v>
      </c>
      <c r="E398" s="2">
        <v>66303</v>
      </c>
      <c r="F398" s="21">
        <f t="shared" si="66"/>
        <v>-0.0008847926139988133</v>
      </c>
      <c r="G398" s="21">
        <f t="shared" si="67"/>
        <v>0.017167803622365498</v>
      </c>
      <c r="H398" s="21">
        <f t="shared" si="68"/>
        <v>0.001343224090215198</v>
      </c>
      <c r="I398" s="21"/>
      <c r="J398" s="21"/>
      <c r="K398" s="21"/>
      <c r="L398" s="22">
        <f t="shared" si="69"/>
        <v>-0.002228016704214011</v>
      </c>
      <c r="M398" s="22">
        <f t="shared" si="70"/>
        <v>0.0158245795321503</v>
      </c>
      <c r="N398" s="22">
        <f t="shared" si="71"/>
        <v>-0.0015042763995311505</v>
      </c>
      <c r="O398" s="22">
        <f t="shared" si="72"/>
        <v>0.017171382520212372</v>
      </c>
      <c r="P398" s="24">
        <f t="shared" si="73"/>
        <v>-0.001547038963975375</v>
      </c>
      <c r="Q398" s="24">
        <f t="shared" si="74"/>
        <v>0.01709180597984557</v>
      </c>
      <c r="R398" s="22">
        <f t="shared" si="75"/>
        <v>-0.0009641576933638927</v>
      </c>
      <c r="S398" s="22">
        <f t="shared" si="76"/>
        <v>0.01708843854300042</v>
      </c>
    </row>
    <row r="399" spans="2:19" ht="12.75">
      <c r="B399" s="3">
        <v>40128</v>
      </c>
      <c r="C399" s="2">
        <v>5266.75</v>
      </c>
      <c r="D399" s="2">
        <v>246</v>
      </c>
      <c r="E399" s="2">
        <v>66431</v>
      </c>
      <c r="F399" s="21">
        <f t="shared" si="66"/>
        <v>0.0068970389529011454</v>
      </c>
      <c r="G399" s="21">
        <f t="shared" si="67"/>
        <v>0.0457460217882038</v>
      </c>
      <c r="H399" s="21">
        <f t="shared" si="68"/>
        <v>0.0019286699666630379</v>
      </c>
      <c r="I399" s="21"/>
      <c r="J399" s="21"/>
      <c r="K399" s="21"/>
      <c r="L399" s="22">
        <f t="shared" si="69"/>
        <v>0.004968368986238108</v>
      </c>
      <c r="M399" s="22">
        <f t="shared" si="70"/>
        <v>0.04381735182154076</v>
      </c>
      <c r="N399" s="22">
        <f t="shared" si="71"/>
        <v>0.006007552395375566</v>
      </c>
      <c r="O399" s="22">
        <f t="shared" si="72"/>
        <v>0.04575116055309143</v>
      </c>
      <c r="P399" s="24">
        <f t="shared" si="73"/>
        <v>0.005964789830931341</v>
      </c>
      <c r="Q399" s="24">
        <f t="shared" si="74"/>
        <v>0.04567158401272463</v>
      </c>
      <c r="R399" s="22">
        <f t="shared" si="75"/>
        <v>0.006817673873536066</v>
      </c>
      <c r="S399" s="22">
        <f t="shared" si="76"/>
        <v>0.04566665670883872</v>
      </c>
    </row>
    <row r="400" spans="2:19" ht="12.75">
      <c r="B400" s="3">
        <v>40129</v>
      </c>
      <c r="C400" s="2">
        <v>5276.5</v>
      </c>
      <c r="D400" s="2">
        <v>243.5</v>
      </c>
      <c r="E400" s="2">
        <v>64447</v>
      </c>
      <c r="F400" s="21">
        <f t="shared" si="66"/>
        <v>0.0018495251045651186</v>
      </c>
      <c r="G400" s="21">
        <f t="shared" si="67"/>
        <v>-0.010214593409718295</v>
      </c>
      <c r="H400" s="21">
        <f t="shared" si="68"/>
        <v>-0.030320634413145</v>
      </c>
      <c r="I400" s="21"/>
      <c r="J400" s="21"/>
      <c r="K400" s="21"/>
      <c r="L400" s="22">
        <f t="shared" si="69"/>
        <v>0.03217015951771012</v>
      </c>
      <c r="M400" s="22">
        <f t="shared" si="70"/>
        <v>0.020106041003426705</v>
      </c>
      <c r="N400" s="22">
        <f t="shared" si="71"/>
        <v>0.015833149670878455</v>
      </c>
      <c r="O400" s="22">
        <f t="shared" si="72"/>
        <v>-0.010295379969464764</v>
      </c>
      <c r="P400" s="24">
        <f t="shared" si="73"/>
        <v>0.01579038710643423</v>
      </c>
      <c r="Q400" s="24">
        <f t="shared" si="74"/>
        <v>-0.010374956509831567</v>
      </c>
      <c r="R400" s="22">
        <f t="shared" si="75"/>
        <v>0.0017701600252000393</v>
      </c>
      <c r="S400" s="22">
        <f t="shared" si="76"/>
        <v>-0.010293958489083375</v>
      </c>
    </row>
    <row r="401" spans="2:19" ht="12.75">
      <c r="B401" s="3">
        <v>40130</v>
      </c>
      <c r="C401" s="2">
        <v>5296.38</v>
      </c>
      <c r="D401" s="2">
        <v>240</v>
      </c>
      <c r="E401" s="2">
        <v>65325</v>
      </c>
      <c r="F401" s="21">
        <f t="shared" si="66"/>
        <v>0.003760569197489555</v>
      </c>
      <c r="G401" s="21">
        <f t="shared" si="67"/>
        <v>-0.014478019180653225</v>
      </c>
      <c r="H401" s="21">
        <f t="shared" si="68"/>
        <v>0.013531630816262422</v>
      </c>
      <c r="I401" s="21"/>
      <c r="J401" s="21"/>
      <c r="K401" s="21"/>
      <c r="L401" s="22">
        <f t="shared" si="69"/>
        <v>-0.009771061618772867</v>
      </c>
      <c r="M401" s="22">
        <f t="shared" si="70"/>
        <v>-0.028009649996915645</v>
      </c>
      <c r="N401" s="22">
        <f t="shared" si="71"/>
        <v>-0.0024801064600928624</v>
      </c>
      <c r="O401" s="22">
        <f t="shared" si="72"/>
        <v>-0.014441965386840415</v>
      </c>
      <c r="P401" s="24">
        <f t="shared" si="73"/>
        <v>-0.0025228690245370864</v>
      </c>
      <c r="Q401" s="24">
        <f t="shared" si="74"/>
        <v>-0.014521541927207218</v>
      </c>
      <c r="R401" s="22">
        <f t="shared" si="75"/>
        <v>0.003681204118124476</v>
      </c>
      <c r="S401" s="22">
        <f t="shared" si="76"/>
        <v>-0.014557384260018305</v>
      </c>
    </row>
    <row r="402" spans="2:19" ht="12.75">
      <c r="B402" s="3">
        <v>40133</v>
      </c>
      <c r="C402" s="2">
        <v>5382.67</v>
      </c>
      <c r="D402" s="2">
        <v>239</v>
      </c>
      <c r="E402" s="2">
        <v>66627</v>
      </c>
      <c r="F402" s="21">
        <f t="shared" si="66"/>
        <v>0.016160965267631902</v>
      </c>
      <c r="G402" s="21">
        <f t="shared" si="67"/>
        <v>-0.0041753714104806215</v>
      </c>
      <c r="H402" s="21">
        <f t="shared" si="68"/>
        <v>0.019735089390504473</v>
      </c>
      <c r="I402" s="21"/>
      <c r="J402" s="21"/>
      <c r="K402" s="21"/>
      <c r="L402" s="22">
        <f t="shared" si="69"/>
        <v>-0.003574124122872571</v>
      </c>
      <c r="M402" s="22">
        <f t="shared" si="70"/>
        <v>-0.023910460800985096</v>
      </c>
      <c r="N402" s="22">
        <f t="shared" si="71"/>
        <v>0.007059306078739513</v>
      </c>
      <c r="O402" s="22">
        <f t="shared" si="72"/>
        <v>-0.004122789068158104</v>
      </c>
      <c r="P402" s="24">
        <f t="shared" si="73"/>
        <v>0.007016543514295287</v>
      </c>
      <c r="Q402" s="24">
        <f t="shared" si="74"/>
        <v>-0.004202365608524907</v>
      </c>
      <c r="R402" s="22">
        <f t="shared" si="75"/>
        <v>0.016081600188266824</v>
      </c>
      <c r="S402" s="22">
        <f t="shared" si="76"/>
        <v>-0.004254736489845701</v>
      </c>
    </row>
    <row r="403" spans="2:19" ht="12.75">
      <c r="B403" s="3">
        <v>40134</v>
      </c>
      <c r="C403" s="2">
        <v>5345.93</v>
      </c>
      <c r="D403" s="2">
        <v>236.25</v>
      </c>
      <c r="E403" s="2">
        <v>67405</v>
      </c>
      <c r="F403" s="21">
        <f t="shared" si="66"/>
        <v>-0.006849009865110732</v>
      </c>
      <c r="G403" s="21">
        <f t="shared" si="67"/>
        <v>-0.011572985557658521</v>
      </c>
      <c r="H403" s="21">
        <f t="shared" si="68"/>
        <v>0.011609298345846628</v>
      </c>
      <c r="I403" s="21"/>
      <c r="J403" s="21"/>
      <c r="K403" s="21"/>
      <c r="L403" s="22">
        <f t="shared" si="69"/>
        <v>-0.01845830821095736</v>
      </c>
      <c r="M403" s="22">
        <f t="shared" si="70"/>
        <v>-0.02318228390350515</v>
      </c>
      <c r="N403" s="22">
        <f t="shared" si="71"/>
        <v>-0.012203121765759547</v>
      </c>
      <c r="O403" s="22">
        <f t="shared" si="72"/>
        <v>-0.011542053643053702</v>
      </c>
      <c r="P403" s="24">
        <f t="shared" si="73"/>
        <v>-0.012245884330203773</v>
      </c>
      <c r="Q403" s="24">
        <f t="shared" si="74"/>
        <v>-0.011621630183420505</v>
      </c>
      <c r="R403" s="22">
        <f t="shared" si="75"/>
        <v>-0.006928374944475811</v>
      </c>
      <c r="S403" s="22">
        <f t="shared" si="76"/>
        <v>-0.011652350637023601</v>
      </c>
    </row>
    <row r="404" spans="2:19" ht="12.75">
      <c r="B404" s="3">
        <v>40135</v>
      </c>
      <c r="C404" s="2">
        <v>5342.13</v>
      </c>
      <c r="D404" s="2">
        <v>227</v>
      </c>
      <c r="E404" s="2">
        <v>66515</v>
      </c>
      <c r="F404" s="21">
        <f t="shared" si="66"/>
        <v>-0.0007110738824660724</v>
      </c>
      <c r="G404" s="21">
        <f t="shared" si="67"/>
        <v>-0.03994054889244947</v>
      </c>
      <c r="H404" s="21">
        <f t="shared" si="68"/>
        <v>-0.013291713007158357</v>
      </c>
      <c r="I404" s="21"/>
      <c r="J404" s="21"/>
      <c r="K404" s="21"/>
      <c r="L404" s="22">
        <f t="shared" si="69"/>
        <v>0.012580639124692285</v>
      </c>
      <c r="M404" s="22">
        <f t="shared" si="70"/>
        <v>-0.02664883588529111</v>
      </c>
      <c r="N404" s="22">
        <f t="shared" si="71"/>
        <v>0.005418953675753714</v>
      </c>
      <c r="O404" s="22">
        <f t="shared" si="72"/>
        <v>-0.039975963447183196</v>
      </c>
      <c r="P404" s="24">
        <f t="shared" si="73"/>
        <v>0.00537619111130949</v>
      </c>
      <c r="Q404" s="24">
        <f t="shared" si="74"/>
        <v>-0.04005553998755</v>
      </c>
      <c r="R404" s="22">
        <f t="shared" si="75"/>
        <v>-0.0007904389618311518</v>
      </c>
      <c r="S404" s="22">
        <f t="shared" si="76"/>
        <v>-0.04001991397181455</v>
      </c>
    </row>
    <row r="405" spans="2:19" ht="12.75">
      <c r="B405" s="3">
        <v>40136</v>
      </c>
      <c r="C405" s="2">
        <v>5267.7</v>
      </c>
      <c r="D405" s="2">
        <v>228.5</v>
      </c>
      <c r="E405" s="2">
        <v>66327</v>
      </c>
      <c r="F405" s="21">
        <f t="shared" si="66"/>
        <v>-0.014030615195295092</v>
      </c>
      <c r="G405" s="21">
        <f t="shared" si="67"/>
        <v>0.006586192852856655</v>
      </c>
      <c r="H405" s="21">
        <f t="shared" si="68"/>
        <v>-0.002830432024676874</v>
      </c>
      <c r="I405" s="21"/>
      <c r="J405" s="21"/>
      <c r="K405" s="21"/>
      <c r="L405" s="22">
        <f t="shared" si="69"/>
        <v>-0.011200183170618218</v>
      </c>
      <c r="M405" s="22">
        <f t="shared" si="70"/>
        <v>0.00941662487753353</v>
      </c>
      <c r="N405" s="22">
        <f t="shared" si="71"/>
        <v>-0.012725243472057257</v>
      </c>
      <c r="O405" s="22">
        <f t="shared" si="72"/>
        <v>0.006578651425366908</v>
      </c>
      <c r="P405" s="24">
        <f t="shared" si="73"/>
        <v>-0.01276800603650148</v>
      </c>
      <c r="Q405" s="24">
        <f t="shared" si="74"/>
        <v>0.006499074885000104</v>
      </c>
      <c r="R405" s="22">
        <f t="shared" si="75"/>
        <v>-0.014109980274660172</v>
      </c>
      <c r="S405" s="22">
        <f t="shared" si="76"/>
        <v>0.006506827773491576</v>
      </c>
    </row>
    <row r="406" spans="2:19" ht="12.75">
      <c r="B406" s="3">
        <v>40137</v>
      </c>
      <c r="C406" s="2">
        <v>5251.41</v>
      </c>
      <c r="D406" s="2">
        <v>229.25</v>
      </c>
      <c r="E406" s="2">
        <v>66327</v>
      </c>
      <c r="F406" s="21">
        <f t="shared" si="66"/>
        <v>-0.003097222678003724</v>
      </c>
      <c r="G406" s="21">
        <f t="shared" si="67"/>
        <v>0.003276900802314791</v>
      </c>
      <c r="H406" s="21">
        <f t="shared" si="68"/>
        <v>0</v>
      </c>
      <c r="I406" s="21"/>
      <c r="J406" s="21"/>
      <c r="K406" s="21"/>
      <c r="L406" s="22">
        <f t="shared" si="69"/>
        <v>-0.003097222678003724</v>
      </c>
      <c r="M406" s="22">
        <f t="shared" si="70"/>
        <v>0.003276900802314791</v>
      </c>
      <c r="N406" s="22">
        <f t="shared" si="71"/>
        <v>-0.003097222678003724</v>
      </c>
      <c r="O406" s="22">
        <f t="shared" si="72"/>
        <v>0.003276900802314791</v>
      </c>
      <c r="P406" s="24">
        <f t="shared" si="73"/>
        <v>-0.0031399852424479485</v>
      </c>
      <c r="Q406" s="24">
        <f t="shared" si="74"/>
        <v>0.0031973242619479877</v>
      </c>
      <c r="R406" s="22">
        <f t="shared" si="75"/>
        <v>-0.0031765877573688033</v>
      </c>
      <c r="S406" s="22">
        <f t="shared" si="76"/>
        <v>0.003197535722949712</v>
      </c>
    </row>
    <row r="407" spans="2:19" ht="12.75">
      <c r="B407" s="3">
        <v>40140</v>
      </c>
      <c r="C407" s="2">
        <v>5355.5</v>
      </c>
      <c r="D407" s="2">
        <v>229.5</v>
      </c>
      <c r="E407" s="2">
        <v>66809</v>
      </c>
      <c r="F407" s="21">
        <f t="shared" si="66"/>
        <v>0.019627458249293593</v>
      </c>
      <c r="G407" s="21">
        <f t="shared" si="67"/>
        <v>0.0010899183640256005</v>
      </c>
      <c r="H407" s="21">
        <f t="shared" si="68"/>
        <v>0.0072407478949861525</v>
      </c>
      <c r="I407" s="21"/>
      <c r="J407" s="21"/>
      <c r="K407" s="21"/>
      <c r="L407" s="22">
        <f t="shared" si="69"/>
        <v>0.01238671035430744</v>
      </c>
      <c r="M407" s="22">
        <f t="shared" si="70"/>
        <v>-0.006150829530960552</v>
      </c>
      <c r="N407" s="22">
        <f t="shared" si="71"/>
        <v>0.016288085505202398</v>
      </c>
      <c r="O407" s="22">
        <f t="shared" si="72"/>
        <v>0.0011092106751447181</v>
      </c>
      <c r="P407" s="24">
        <f t="shared" si="73"/>
        <v>0.016245322940758176</v>
      </c>
      <c r="Q407" s="24">
        <f t="shared" si="74"/>
        <v>0.001029634134777915</v>
      </c>
      <c r="R407" s="22">
        <f t="shared" si="75"/>
        <v>0.019548093169928515</v>
      </c>
      <c r="S407" s="22">
        <f t="shared" si="76"/>
        <v>0.0010105532846605213</v>
      </c>
    </row>
    <row r="408" spans="2:19" ht="12.75">
      <c r="B408" s="3">
        <v>40141</v>
      </c>
      <c r="C408" s="2">
        <v>5323.96</v>
      </c>
      <c r="D408" s="2">
        <v>232</v>
      </c>
      <c r="E408" s="2">
        <v>67317</v>
      </c>
      <c r="F408" s="21">
        <f t="shared" si="66"/>
        <v>-0.005906682865914945</v>
      </c>
      <c r="G408" s="21">
        <f t="shared" si="67"/>
        <v>0.010834342165710146</v>
      </c>
      <c r="H408" s="21">
        <f t="shared" si="68"/>
        <v>0.007575003043597189</v>
      </c>
      <c r="I408" s="21"/>
      <c r="J408" s="21"/>
      <c r="K408" s="21"/>
      <c r="L408" s="22">
        <f t="shared" si="69"/>
        <v>-0.013481685909512132</v>
      </c>
      <c r="M408" s="22">
        <f t="shared" si="70"/>
        <v>0.003259339122112957</v>
      </c>
      <c r="N408" s="22">
        <f t="shared" si="71"/>
        <v>-0.009400211306217682</v>
      </c>
      <c r="O408" s="22">
        <f t="shared" si="72"/>
        <v>0.010854525069129078</v>
      </c>
      <c r="P408" s="24">
        <f t="shared" si="73"/>
        <v>-0.009442973870661906</v>
      </c>
      <c r="Q408" s="24">
        <f t="shared" si="74"/>
        <v>0.010774948528762275</v>
      </c>
      <c r="R408" s="22">
        <f t="shared" si="75"/>
        <v>-0.005986047945280024</v>
      </c>
      <c r="S408" s="22">
        <f t="shared" si="76"/>
        <v>0.010754977086345065</v>
      </c>
    </row>
    <row r="409" spans="2:19" ht="12.75">
      <c r="B409" s="3">
        <v>40142</v>
      </c>
      <c r="C409" s="2">
        <v>5364.81</v>
      </c>
      <c r="D409" s="2">
        <v>221.75</v>
      </c>
      <c r="E409" s="2">
        <v>67917</v>
      </c>
      <c r="F409" s="21">
        <f t="shared" si="66"/>
        <v>0.00764357337384334</v>
      </c>
      <c r="G409" s="21">
        <f t="shared" si="67"/>
        <v>-0.04518675047662114</v>
      </c>
      <c r="H409" s="21">
        <f t="shared" si="68"/>
        <v>0.008873566366503058</v>
      </c>
      <c r="I409" s="21"/>
      <c r="J409" s="21"/>
      <c r="K409" s="21"/>
      <c r="L409" s="22">
        <f t="shared" si="69"/>
        <v>-0.0012299929926597184</v>
      </c>
      <c r="M409" s="22">
        <f t="shared" si="70"/>
        <v>-0.0540603168431242</v>
      </c>
      <c r="N409" s="22">
        <f t="shared" si="71"/>
        <v>0.003551158322671154</v>
      </c>
      <c r="O409" s="22">
        <f t="shared" si="72"/>
        <v>-0.045163107669888805</v>
      </c>
      <c r="P409" s="24">
        <f t="shared" si="73"/>
        <v>0.003508395758226931</v>
      </c>
      <c r="Q409" s="24">
        <f t="shared" si="74"/>
        <v>-0.04524268421025561</v>
      </c>
      <c r="R409" s="22">
        <f t="shared" si="75"/>
        <v>0.007564208294478261</v>
      </c>
      <c r="S409" s="22">
        <f t="shared" si="76"/>
        <v>-0.045266115555986225</v>
      </c>
    </row>
    <row r="410" spans="2:19" ht="12.75">
      <c r="B410" s="3">
        <v>40143</v>
      </c>
      <c r="C410" s="2">
        <v>5194.13</v>
      </c>
      <c r="D410" s="2">
        <v>227.5</v>
      </c>
      <c r="E410" s="2">
        <v>66391</v>
      </c>
      <c r="F410" s="21">
        <f t="shared" si="66"/>
        <v>-0.03233181892365988</v>
      </c>
      <c r="G410" s="21">
        <f t="shared" si="67"/>
        <v>0.02559961720131617</v>
      </c>
      <c r="H410" s="21">
        <f t="shared" si="68"/>
        <v>-0.022724866289234858</v>
      </c>
      <c r="I410" s="21"/>
      <c r="J410" s="21"/>
      <c r="K410" s="21"/>
      <c r="L410" s="22">
        <f t="shared" si="69"/>
        <v>-0.009606952634425025</v>
      </c>
      <c r="M410" s="22">
        <f t="shared" si="70"/>
        <v>0.04832448349055103</v>
      </c>
      <c r="N410" s="22">
        <f t="shared" si="71"/>
        <v>-0.02185129948009033</v>
      </c>
      <c r="O410" s="22">
        <f t="shared" si="72"/>
        <v>0.025539068871647648</v>
      </c>
      <c r="P410" s="24">
        <f t="shared" si="73"/>
        <v>-0.021894062044534555</v>
      </c>
      <c r="Q410" s="24">
        <f t="shared" si="74"/>
        <v>0.025459492331280847</v>
      </c>
      <c r="R410" s="22">
        <f t="shared" si="75"/>
        <v>-0.032411184003024965</v>
      </c>
      <c r="S410" s="22">
        <f t="shared" si="76"/>
        <v>0.025520252121951092</v>
      </c>
    </row>
    <row r="411" spans="2:19" ht="12.75">
      <c r="B411" s="3">
        <v>40144</v>
      </c>
      <c r="C411" s="2">
        <v>5245.73</v>
      </c>
      <c r="D411" s="2">
        <v>230.75</v>
      </c>
      <c r="E411" s="2">
        <v>67082</v>
      </c>
      <c r="F411" s="21">
        <f t="shared" si="66"/>
        <v>0.009885270528375165</v>
      </c>
      <c r="G411" s="21">
        <f t="shared" si="67"/>
        <v>0.014184634991956381</v>
      </c>
      <c r="H411" s="21">
        <f t="shared" si="68"/>
        <v>0.010354246529595986</v>
      </c>
      <c r="I411" s="21"/>
      <c r="J411" s="21"/>
      <c r="K411" s="21"/>
      <c r="L411" s="22">
        <f t="shared" si="69"/>
        <v>-0.0004689760012208215</v>
      </c>
      <c r="M411" s="22">
        <f t="shared" si="70"/>
        <v>0.0038303884623603953</v>
      </c>
      <c r="N411" s="22">
        <f t="shared" si="71"/>
        <v>0.005109978093393929</v>
      </c>
      <c r="O411" s="22">
        <f t="shared" si="72"/>
        <v>0.014212222935681274</v>
      </c>
      <c r="P411" s="24">
        <f t="shared" si="73"/>
        <v>0.005067215528949706</v>
      </c>
      <c r="Q411" s="24">
        <f t="shared" si="74"/>
        <v>0.01413264639531447</v>
      </c>
      <c r="R411" s="22">
        <f t="shared" si="75"/>
        <v>0.009805905449010084</v>
      </c>
      <c r="S411" s="22">
        <f t="shared" si="76"/>
        <v>0.014105269912591301</v>
      </c>
    </row>
    <row r="412" spans="2:19" ht="12.75">
      <c r="B412" s="3">
        <v>40147</v>
      </c>
      <c r="C412" s="2">
        <v>5190.68</v>
      </c>
      <c r="D412" s="2">
        <v>227.75</v>
      </c>
      <c r="E412" s="2">
        <v>67044</v>
      </c>
      <c r="F412" s="21">
        <f t="shared" si="66"/>
        <v>-0.010549702545315648</v>
      </c>
      <c r="G412" s="21">
        <f t="shared" si="67"/>
        <v>-0.013086337242893811</v>
      </c>
      <c r="H412" s="21">
        <f t="shared" si="68"/>
        <v>-0.0005666313916276321</v>
      </c>
      <c r="I412" s="21"/>
      <c r="J412" s="21"/>
      <c r="K412" s="21"/>
      <c r="L412" s="22">
        <f t="shared" si="69"/>
        <v>-0.009983071153688015</v>
      </c>
      <c r="M412" s="22">
        <f t="shared" si="70"/>
        <v>-0.012519705851266178</v>
      </c>
      <c r="N412" s="22">
        <f t="shared" si="71"/>
        <v>-0.01028837685733554</v>
      </c>
      <c r="O412" s="22">
        <f t="shared" si="72"/>
        <v>-0.013087846980459002</v>
      </c>
      <c r="P412" s="24">
        <f t="shared" si="73"/>
        <v>-0.010331139421779763</v>
      </c>
      <c r="Q412" s="24">
        <f t="shared" si="74"/>
        <v>-0.013167423520825805</v>
      </c>
      <c r="R412" s="22">
        <f t="shared" si="75"/>
        <v>-0.010629067624680728</v>
      </c>
      <c r="S412" s="22">
        <f t="shared" si="76"/>
        <v>-0.013165702322258891</v>
      </c>
    </row>
    <row r="413" spans="2:19" ht="12.75">
      <c r="B413" s="3">
        <v>40148</v>
      </c>
      <c r="C413" s="2">
        <v>5312.17</v>
      </c>
      <c r="D413" s="2">
        <v>221</v>
      </c>
      <c r="E413" s="2">
        <v>68408</v>
      </c>
      <c r="F413" s="21">
        <f t="shared" si="66"/>
        <v>0.023135704884220298</v>
      </c>
      <c r="G413" s="21">
        <f t="shared" si="67"/>
        <v>-0.030085834622314848</v>
      </c>
      <c r="H413" s="21">
        <f t="shared" si="68"/>
        <v>0.020140656588642163</v>
      </c>
      <c r="I413" s="21"/>
      <c r="J413" s="21"/>
      <c r="K413" s="21"/>
      <c r="L413" s="22">
        <f t="shared" si="69"/>
        <v>0.002995048295578135</v>
      </c>
      <c r="M413" s="22">
        <f t="shared" si="70"/>
        <v>-0.050226491210957014</v>
      </c>
      <c r="N413" s="22">
        <f t="shared" si="71"/>
        <v>0.013847001474620231</v>
      </c>
      <c r="O413" s="22">
        <f t="shared" si="72"/>
        <v>-0.030032171683252923</v>
      </c>
      <c r="P413" s="24">
        <f t="shared" si="73"/>
        <v>0.013804238910176006</v>
      </c>
      <c r="Q413" s="24">
        <f t="shared" si="74"/>
        <v>-0.030111748223619728</v>
      </c>
      <c r="R413" s="22">
        <f t="shared" si="75"/>
        <v>0.02305633980485522</v>
      </c>
      <c r="S413" s="22">
        <f t="shared" si="76"/>
        <v>-0.030165199701679926</v>
      </c>
    </row>
    <row r="414" spans="2:19" ht="12.75">
      <c r="B414" s="3">
        <v>40149</v>
      </c>
      <c r="C414" s="2">
        <v>5327.39</v>
      </c>
      <c r="D414" s="2">
        <v>227.25</v>
      </c>
      <c r="E414" s="2">
        <v>68614</v>
      </c>
      <c r="F414" s="21">
        <f t="shared" si="66"/>
        <v>0.0028610225200811933</v>
      </c>
      <c r="G414" s="21">
        <f t="shared" si="67"/>
        <v>0.027888031539835302</v>
      </c>
      <c r="H414" s="21">
        <f t="shared" si="68"/>
        <v>0.0030068186890149715</v>
      </c>
      <c r="I414" s="21"/>
      <c r="J414" s="21"/>
      <c r="K414" s="21"/>
      <c r="L414" s="22">
        <f t="shared" si="69"/>
        <v>-0.0001457961689337781</v>
      </c>
      <c r="M414" s="22">
        <f t="shared" si="70"/>
        <v>0.02488121285082033</v>
      </c>
      <c r="N414" s="22">
        <f t="shared" si="71"/>
        <v>0.0014743027333760914</v>
      </c>
      <c r="O414" s="22">
        <f t="shared" si="72"/>
        <v>0.02789604293347427</v>
      </c>
      <c r="P414" s="24">
        <f t="shared" si="73"/>
        <v>0.001431540168931867</v>
      </c>
      <c r="Q414" s="24">
        <f t="shared" si="74"/>
        <v>0.027816466393107465</v>
      </c>
      <c r="R414" s="22">
        <f t="shared" si="75"/>
        <v>0.002781657440716114</v>
      </c>
      <c r="S414" s="22">
        <f t="shared" si="76"/>
        <v>0.027808666460470224</v>
      </c>
    </row>
    <row r="415" spans="2:19" ht="12.75">
      <c r="B415" s="3">
        <v>40150</v>
      </c>
      <c r="C415" s="2">
        <v>5313</v>
      </c>
      <c r="D415" s="2">
        <v>224.75</v>
      </c>
      <c r="E415" s="2">
        <v>68314</v>
      </c>
      <c r="F415" s="21">
        <f t="shared" si="66"/>
        <v>-0.002704789725370578</v>
      </c>
      <c r="G415" s="21">
        <f t="shared" si="67"/>
        <v>-0.011062059705858546</v>
      </c>
      <c r="H415" s="21">
        <f t="shared" si="68"/>
        <v>-0.004381871932985023</v>
      </c>
      <c r="I415" s="21"/>
      <c r="J415" s="21"/>
      <c r="K415" s="21"/>
      <c r="L415" s="22">
        <f t="shared" si="69"/>
        <v>0.0016770822076144455</v>
      </c>
      <c r="M415" s="22">
        <f t="shared" si="70"/>
        <v>-0.006680187772873523</v>
      </c>
      <c r="N415" s="22">
        <f t="shared" si="71"/>
        <v>-0.0006839068119852379</v>
      </c>
      <c r="O415" s="22">
        <f t="shared" si="72"/>
        <v>-0.011073734803216074</v>
      </c>
      <c r="P415" s="24">
        <f t="shared" si="73"/>
        <v>-0.0007266693764294619</v>
      </c>
      <c r="Q415" s="24">
        <f t="shared" si="74"/>
        <v>-0.011153311343582877</v>
      </c>
      <c r="R415" s="22">
        <f t="shared" si="75"/>
        <v>-0.002784154804735657</v>
      </c>
      <c r="S415" s="22">
        <f t="shared" si="76"/>
        <v>-0.011141424785223626</v>
      </c>
    </row>
    <row r="416" spans="2:19" ht="12.75">
      <c r="B416" s="3">
        <v>40151</v>
      </c>
      <c r="C416" s="2">
        <v>5322.36</v>
      </c>
      <c r="D416" s="2">
        <v>235</v>
      </c>
      <c r="E416" s="2">
        <v>67603</v>
      </c>
      <c r="F416" s="21">
        <f t="shared" si="66"/>
        <v>0.0017601665419100924</v>
      </c>
      <c r="G416" s="21">
        <f t="shared" si="67"/>
        <v>0.044596840792429204</v>
      </c>
      <c r="H416" s="21">
        <f t="shared" si="68"/>
        <v>-0.01046236284724607</v>
      </c>
      <c r="I416" s="21"/>
      <c r="J416" s="21"/>
      <c r="K416" s="21"/>
      <c r="L416" s="22">
        <f t="shared" si="69"/>
        <v>0.012222529389156161</v>
      </c>
      <c r="M416" s="22">
        <f t="shared" si="70"/>
        <v>0.05505920363967527</v>
      </c>
      <c r="N416" s="22">
        <f t="shared" si="71"/>
        <v>0.006585321323929014</v>
      </c>
      <c r="O416" s="22">
        <f t="shared" si="72"/>
        <v>0.044568964782655415</v>
      </c>
      <c r="P416" s="24">
        <f t="shared" si="73"/>
        <v>0.00654255875948479</v>
      </c>
      <c r="Q416" s="24">
        <f t="shared" si="74"/>
        <v>0.04448938824228861</v>
      </c>
      <c r="R416" s="22">
        <f t="shared" si="75"/>
        <v>0.0016808014625450131</v>
      </c>
      <c r="S416" s="22">
        <f t="shared" si="76"/>
        <v>0.04451747571306412</v>
      </c>
    </row>
    <row r="417" spans="2:19" ht="12.75">
      <c r="B417" s="3">
        <v>40154</v>
      </c>
      <c r="C417" s="2">
        <v>5310.66</v>
      </c>
      <c r="D417" s="2">
        <v>236.75</v>
      </c>
      <c r="E417" s="2">
        <v>68512</v>
      </c>
      <c r="F417" s="21">
        <f t="shared" si="66"/>
        <v>-0.0022006926953907096</v>
      </c>
      <c r="G417" s="21">
        <f t="shared" si="67"/>
        <v>0.007419217922028647</v>
      </c>
      <c r="H417" s="21">
        <f t="shared" si="68"/>
        <v>0.013356551644834319</v>
      </c>
      <c r="I417" s="21"/>
      <c r="J417" s="21"/>
      <c r="K417" s="21"/>
      <c r="L417" s="22">
        <f t="shared" si="69"/>
        <v>-0.015557244340225028</v>
      </c>
      <c r="M417" s="22">
        <f t="shared" si="70"/>
        <v>-0.0059373337228056725</v>
      </c>
      <c r="N417" s="22">
        <f t="shared" si="71"/>
        <v>-0.008360623294368074</v>
      </c>
      <c r="O417" s="22">
        <f t="shared" si="72"/>
        <v>0.00745480523338762</v>
      </c>
      <c r="P417" s="24">
        <f t="shared" si="73"/>
        <v>-0.008403385858812298</v>
      </c>
      <c r="Q417" s="24">
        <f t="shared" si="74"/>
        <v>0.007375228693020817</v>
      </c>
      <c r="R417" s="22">
        <f t="shared" si="75"/>
        <v>-0.002280057774755789</v>
      </c>
      <c r="S417" s="22">
        <f t="shared" si="76"/>
        <v>0.007339852842663567</v>
      </c>
    </row>
    <row r="418" spans="2:19" ht="12.75">
      <c r="B418" s="3">
        <v>40155</v>
      </c>
      <c r="C418" s="2">
        <v>5223.13</v>
      </c>
      <c r="D418" s="2">
        <v>243</v>
      </c>
      <c r="E418" s="2">
        <v>67728</v>
      </c>
      <c r="F418" s="21">
        <f t="shared" si="66"/>
        <v>-0.01661928226089922</v>
      </c>
      <c r="G418" s="21">
        <f t="shared" si="67"/>
        <v>0.02605671127436094</v>
      </c>
      <c r="H418" s="21">
        <f t="shared" si="68"/>
        <v>-0.011509228628704425</v>
      </c>
      <c r="I418" s="21"/>
      <c r="J418" s="21"/>
      <c r="K418" s="21"/>
      <c r="L418" s="22">
        <f t="shared" si="69"/>
        <v>-0.005110053632194796</v>
      </c>
      <c r="M418" s="22">
        <f t="shared" si="70"/>
        <v>0.037565939903065365</v>
      </c>
      <c r="N418" s="22">
        <f t="shared" si="71"/>
        <v>-0.011311321682017178</v>
      </c>
      <c r="O418" s="22">
        <f t="shared" si="72"/>
        <v>0.026026045986373248</v>
      </c>
      <c r="P418" s="24">
        <f t="shared" si="73"/>
        <v>-0.011354084246461402</v>
      </c>
      <c r="Q418" s="24">
        <f t="shared" si="74"/>
        <v>0.025946469446006443</v>
      </c>
      <c r="R418" s="22">
        <f t="shared" si="75"/>
        <v>-0.0166986473402643</v>
      </c>
      <c r="S418" s="22">
        <f t="shared" si="76"/>
        <v>0.02597734619499586</v>
      </c>
    </row>
    <row r="419" spans="2:19" ht="12.75">
      <c r="B419" s="3">
        <v>40156</v>
      </c>
      <c r="C419" s="2">
        <v>5203.89</v>
      </c>
      <c r="D419" s="2">
        <v>248</v>
      </c>
      <c r="E419" s="2">
        <v>68011</v>
      </c>
      <c r="F419" s="21">
        <f t="shared" si="66"/>
        <v>-0.0036904162140413655</v>
      </c>
      <c r="G419" s="21">
        <f t="shared" si="67"/>
        <v>0.020367302824433733</v>
      </c>
      <c r="H419" s="21">
        <f t="shared" si="68"/>
        <v>0.004169773020921969</v>
      </c>
      <c r="I419" s="21"/>
      <c r="J419" s="21"/>
      <c r="K419" s="21"/>
      <c r="L419" s="22">
        <f t="shared" si="69"/>
        <v>-0.007860189234963334</v>
      </c>
      <c r="M419" s="22">
        <f t="shared" si="70"/>
        <v>0.016197529803511766</v>
      </c>
      <c r="N419" s="22">
        <f t="shared" si="71"/>
        <v>-0.005613480872148794</v>
      </c>
      <c r="O419" s="22">
        <f t="shared" si="72"/>
        <v>0.020378412803621303</v>
      </c>
      <c r="P419" s="24">
        <f t="shared" si="73"/>
        <v>-0.005656243436593018</v>
      </c>
      <c r="Q419" s="24">
        <f t="shared" si="74"/>
        <v>0.0202988362632545</v>
      </c>
      <c r="R419" s="22">
        <f t="shared" si="75"/>
        <v>-0.003769781293406445</v>
      </c>
      <c r="S419" s="22">
        <f t="shared" si="76"/>
        <v>0.020287937745068655</v>
      </c>
    </row>
    <row r="420" spans="2:19" ht="12.75">
      <c r="B420" s="3">
        <v>40157</v>
      </c>
      <c r="C420" s="2">
        <v>5244.37</v>
      </c>
      <c r="D420" s="2">
        <v>236.25</v>
      </c>
      <c r="E420" s="2">
        <v>68728</v>
      </c>
      <c r="F420" s="21">
        <f t="shared" si="66"/>
        <v>0.007748697398902185</v>
      </c>
      <c r="G420" s="21">
        <f t="shared" si="67"/>
        <v>-0.04853817979113002</v>
      </c>
      <c r="H420" s="21">
        <f t="shared" si="68"/>
        <v>0.010487228536265441</v>
      </c>
      <c r="I420" s="21"/>
      <c r="J420" s="21"/>
      <c r="K420" s="21"/>
      <c r="L420" s="22">
        <f t="shared" si="69"/>
        <v>-0.002738531137363256</v>
      </c>
      <c r="M420" s="22">
        <f t="shared" si="70"/>
        <v>-0.059025408327395466</v>
      </c>
      <c r="N420" s="22">
        <f t="shared" si="71"/>
        <v>0.0029120747677910683</v>
      </c>
      <c r="O420" s="22">
        <f t="shared" si="72"/>
        <v>-0.04851023752900003</v>
      </c>
      <c r="P420" s="24">
        <f t="shared" si="73"/>
        <v>0.0028693122033468443</v>
      </c>
      <c r="Q420" s="24">
        <f t="shared" si="74"/>
        <v>-0.048589814069366834</v>
      </c>
      <c r="R420" s="22">
        <f t="shared" si="75"/>
        <v>0.007669332319537106</v>
      </c>
      <c r="S420" s="22">
        <f t="shared" si="76"/>
        <v>-0.048617544870495105</v>
      </c>
    </row>
    <row r="421" spans="2:19" ht="12.75">
      <c r="B421" s="3">
        <v>40158</v>
      </c>
      <c r="C421" s="2">
        <v>5261.57</v>
      </c>
      <c r="D421" s="2">
        <v>247</v>
      </c>
      <c r="E421" s="2">
        <v>69267</v>
      </c>
      <c r="F421" s="21">
        <f t="shared" si="66"/>
        <v>0.0032743410617627187</v>
      </c>
      <c r="G421" s="21">
        <f t="shared" si="67"/>
        <v>0.044497770254125046</v>
      </c>
      <c r="H421" s="21">
        <f t="shared" si="68"/>
        <v>0.00781191696922078</v>
      </c>
      <c r="I421" s="21"/>
      <c r="J421" s="21"/>
      <c r="K421" s="21"/>
      <c r="L421" s="22">
        <f t="shared" si="69"/>
        <v>-0.004537575907458062</v>
      </c>
      <c r="M421" s="22">
        <f t="shared" si="70"/>
        <v>0.036685853284904264</v>
      </c>
      <c r="N421" s="22">
        <f t="shared" si="71"/>
        <v>-0.00032845011180972564</v>
      </c>
      <c r="O421" s="22">
        <f t="shared" si="72"/>
        <v>0.044518584393050016</v>
      </c>
      <c r="P421" s="24">
        <f t="shared" si="73"/>
        <v>-0.00037121267625394964</v>
      </c>
      <c r="Q421" s="24">
        <f t="shared" si="74"/>
        <v>0.04443900785268321</v>
      </c>
      <c r="R421" s="22">
        <f t="shared" si="75"/>
        <v>0.0031949759823976394</v>
      </c>
      <c r="S421" s="22">
        <f t="shared" si="76"/>
        <v>0.044418405174759965</v>
      </c>
    </row>
    <row r="422" spans="2:19" ht="12.75">
      <c r="B422" s="3">
        <v>40161</v>
      </c>
      <c r="C422" s="2">
        <v>5315.34</v>
      </c>
      <c r="D422" s="2">
        <v>246.25</v>
      </c>
      <c r="E422" s="2">
        <v>69349</v>
      </c>
      <c r="F422" s="21">
        <f t="shared" si="66"/>
        <v>0.010167518343394027</v>
      </c>
      <c r="G422" s="21">
        <f t="shared" si="67"/>
        <v>-0.0030410565757789344</v>
      </c>
      <c r="H422" s="21">
        <f t="shared" si="68"/>
        <v>0.0011831247412302992</v>
      </c>
      <c r="I422" s="21"/>
      <c r="J422" s="21"/>
      <c r="K422" s="21"/>
      <c r="L422" s="22">
        <f t="shared" si="69"/>
        <v>0.008984393602163729</v>
      </c>
      <c r="M422" s="22">
        <f t="shared" si="70"/>
        <v>-0.0042241813170092336</v>
      </c>
      <c r="N422" s="22">
        <f t="shared" si="71"/>
        <v>0.00962187104686818</v>
      </c>
      <c r="O422" s="22">
        <f t="shared" si="72"/>
        <v>-0.0030379042480178278</v>
      </c>
      <c r="P422" s="24">
        <f t="shared" si="73"/>
        <v>0.009579108482423956</v>
      </c>
      <c r="Q422" s="24">
        <f t="shared" si="74"/>
        <v>-0.0031174807883846307</v>
      </c>
      <c r="R422" s="22">
        <f t="shared" si="75"/>
        <v>0.010088153264028947</v>
      </c>
      <c r="S422" s="22">
        <f t="shared" si="76"/>
        <v>-0.0031204216551440137</v>
      </c>
    </row>
    <row r="423" spans="2:19" ht="12.75">
      <c r="B423" s="3">
        <v>40162</v>
      </c>
      <c r="C423" s="2">
        <v>5285.77</v>
      </c>
      <c r="D423" s="2">
        <v>244</v>
      </c>
      <c r="E423" s="2">
        <v>69310</v>
      </c>
      <c r="F423" s="21">
        <f t="shared" si="66"/>
        <v>-0.005578675570543305</v>
      </c>
      <c r="G423" s="21">
        <f t="shared" si="67"/>
        <v>-0.009179054758996356</v>
      </c>
      <c r="H423" s="21">
        <f t="shared" si="68"/>
        <v>-0.0005625311163131264</v>
      </c>
      <c r="I423" s="21"/>
      <c r="J423" s="21"/>
      <c r="K423" s="21"/>
      <c r="L423" s="22">
        <f t="shared" si="69"/>
        <v>-0.005016144454230179</v>
      </c>
      <c r="M423" s="22">
        <f t="shared" si="70"/>
        <v>-0.00861652364268323</v>
      </c>
      <c r="N423" s="22">
        <f t="shared" si="71"/>
        <v>-0.00531924089545677</v>
      </c>
      <c r="O423" s="22">
        <f t="shared" si="72"/>
        <v>-0.009180553571752648</v>
      </c>
      <c r="P423" s="24">
        <f t="shared" si="73"/>
        <v>-0.005362003459900994</v>
      </c>
      <c r="Q423" s="24">
        <f t="shared" si="74"/>
        <v>-0.009260130112119451</v>
      </c>
      <c r="R423" s="22">
        <f t="shared" si="75"/>
        <v>-0.0056580406499083845</v>
      </c>
      <c r="S423" s="22">
        <f t="shared" si="76"/>
        <v>-0.009258419838361436</v>
      </c>
    </row>
    <row r="424" spans="2:19" ht="12.75">
      <c r="B424" s="3">
        <v>40163</v>
      </c>
      <c r="C424" s="2">
        <v>5320.26</v>
      </c>
      <c r="D424" s="2">
        <v>240</v>
      </c>
      <c r="E424" s="2">
        <v>68622</v>
      </c>
      <c r="F424" s="21">
        <f t="shared" si="66"/>
        <v>0.0065038702658973754</v>
      </c>
      <c r="G424" s="21">
        <f t="shared" si="67"/>
        <v>-0.016529301951210582</v>
      </c>
      <c r="H424" s="21">
        <f t="shared" si="68"/>
        <v>-0.009976012902758605</v>
      </c>
      <c r="I424" s="21"/>
      <c r="J424" s="21"/>
      <c r="K424" s="21"/>
      <c r="L424" s="22">
        <f t="shared" si="69"/>
        <v>0.01647988316865598</v>
      </c>
      <c r="M424" s="22">
        <f t="shared" si="70"/>
        <v>-0.006553289048451977</v>
      </c>
      <c r="N424" s="22">
        <f t="shared" si="71"/>
        <v>0.011104724496058068</v>
      </c>
      <c r="O424" s="22">
        <f t="shared" si="72"/>
        <v>-0.016555882125999104</v>
      </c>
      <c r="P424" s="24">
        <f t="shared" si="73"/>
        <v>0.011061961931613844</v>
      </c>
      <c r="Q424" s="24">
        <f t="shared" si="74"/>
        <v>-0.016635458666365906</v>
      </c>
      <c r="R424" s="22">
        <f t="shared" si="75"/>
        <v>0.006424505186532296</v>
      </c>
      <c r="S424" s="22">
        <f t="shared" si="76"/>
        <v>-0.01660866703057566</v>
      </c>
    </row>
    <row r="425" spans="2:19" ht="12.75">
      <c r="B425" s="3">
        <v>40164</v>
      </c>
      <c r="C425" s="2">
        <v>5217.61</v>
      </c>
      <c r="D425" s="2">
        <v>241.25</v>
      </c>
      <c r="E425" s="2">
        <v>67067</v>
      </c>
      <c r="F425" s="21">
        <f t="shared" si="66"/>
        <v>-0.019482731698714045</v>
      </c>
      <c r="G425" s="21">
        <f t="shared" si="67"/>
        <v>0.00519481687710393</v>
      </c>
      <c r="H425" s="21">
        <f t="shared" si="68"/>
        <v>-0.022921063303085114</v>
      </c>
      <c r="I425" s="21"/>
      <c r="J425" s="21"/>
      <c r="K425" s="21"/>
      <c r="L425" s="22">
        <f t="shared" si="69"/>
        <v>0.00343833160437107</v>
      </c>
      <c r="M425" s="22">
        <f t="shared" si="70"/>
        <v>0.028115880180189044</v>
      </c>
      <c r="N425" s="22">
        <f t="shared" si="71"/>
        <v>-0.008911727823145787</v>
      </c>
      <c r="O425" s="22">
        <f t="shared" si="72"/>
        <v>0.005133745798420151</v>
      </c>
      <c r="P425" s="24">
        <f t="shared" si="73"/>
        <v>-0.008954490387590013</v>
      </c>
      <c r="Q425" s="24">
        <f t="shared" si="74"/>
        <v>0.005054169258053348</v>
      </c>
      <c r="R425" s="22">
        <f t="shared" si="75"/>
        <v>-0.019562096778079123</v>
      </c>
      <c r="S425" s="22">
        <f t="shared" si="76"/>
        <v>0.005115451797738851</v>
      </c>
    </row>
    <row r="426" spans="2:19" ht="12.75">
      <c r="B426" s="3">
        <v>40165</v>
      </c>
      <c r="C426" s="2">
        <v>5196.81</v>
      </c>
      <c r="D426" s="2">
        <v>235</v>
      </c>
      <c r="E426" s="2">
        <v>66794</v>
      </c>
      <c r="F426" s="21">
        <f t="shared" si="66"/>
        <v>-0.003994466836684453</v>
      </c>
      <c r="G426" s="21">
        <f t="shared" si="67"/>
        <v>-0.026248226074936327</v>
      </c>
      <c r="H426" s="21">
        <f t="shared" si="68"/>
        <v>-0.0040788635748210044</v>
      </c>
      <c r="I426" s="21"/>
      <c r="J426" s="21"/>
      <c r="K426" s="21"/>
      <c r="L426" s="22">
        <f t="shared" si="69"/>
        <v>8.439673813655148E-05</v>
      </c>
      <c r="M426" s="22">
        <f t="shared" si="70"/>
        <v>-0.022169362500115322</v>
      </c>
      <c r="N426" s="22">
        <f t="shared" si="71"/>
        <v>-0.0021133288594797255</v>
      </c>
      <c r="O426" s="22">
        <f t="shared" si="72"/>
        <v>-0.02625909383421191</v>
      </c>
      <c r="P426" s="24">
        <f t="shared" si="73"/>
        <v>-0.00215609142392395</v>
      </c>
      <c r="Q426" s="24">
        <f t="shared" si="74"/>
        <v>-0.026338670374578713</v>
      </c>
      <c r="R426" s="22">
        <f t="shared" si="75"/>
        <v>-0.004073831916049532</v>
      </c>
      <c r="S426" s="22">
        <f t="shared" si="76"/>
        <v>-0.026327591154301406</v>
      </c>
    </row>
    <row r="427" spans="2:19" ht="12.75">
      <c r="B427" s="3">
        <v>40168</v>
      </c>
      <c r="C427" s="2">
        <v>5293.99</v>
      </c>
      <c r="D427" s="2">
        <v>250</v>
      </c>
      <c r="E427" s="2">
        <v>65925</v>
      </c>
      <c r="F427" s="21">
        <f t="shared" si="66"/>
        <v>0.018527239067860742</v>
      </c>
      <c r="G427" s="21">
        <f t="shared" si="67"/>
        <v>0.06187540371808745</v>
      </c>
      <c r="H427" s="21">
        <f t="shared" si="68"/>
        <v>-0.013095523909878198</v>
      </c>
      <c r="I427" s="21"/>
      <c r="J427" s="21"/>
      <c r="K427" s="21"/>
      <c r="L427" s="22">
        <f t="shared" si="69"/>
        <v>0.031622762977738944</v>
      </c>
      <c r="M427" s="22">
        <f t="shared" si="70"/>
        <v>0.07497092762796564</v>
      </c>
      <c r="N427" s="22">
        <f t="shared" si="71"/>
        <v>0.02456678584513815</v>
      </c>
      <c r="O427" s="22">
        <f t="shared" si="72"/>
        <v>0.061840511891276005</v>
      </c>
      <c r="P427" s="24">
        <f t="shared" si="73"/>
        <v>0.02452402328069393</v>
      </c>
      <c r="Q427" s="24">
        <f t="shared" si="74"/>
        <v>0.0617609353509092</v>
      </c>
      <c r="R427" s="22">
        <f t="shared" si="75"/>
        <v>0.018447873988495664</v>
      </c>
      <c r="S427" s="22">
        <f t="shared" si="76"/>
        <v>0.06179603863872237</v>
      </c>
    </row>
    <row r="428" spans="2:19" ht="12.75">
      <c r="B428" s="3">
        <v>40169</v>
      </c>
      <c r="C428" s="2">
        <v>5328.66</v>
      </c>
      <c r="D428" s="2">
        <v>240.75</v>
      </c>
      <c r="E428" s="2">
        <v>67417</v>
      </c>
      <c r="F428" s="21">
        <f t="shared" si="66"/>
        <v>0.006527584567966703</v>
      </c>
      <c r="G428" s="21">
        <f t="shared" si="67"/>
        <v>-0.03770186718401153</v>
      </c>
      <c r="H428" s="21">
        <f t="shared" si="68"/>
        <v>0.02237947939469011</v>
      </c>
      <c r="I428" s="21"/>
      <c r="J428" s="21"/>
      <c r="K428" s="21"/>
      <c r="L428" s="22">
        <f t="shared" si="69"/>
        <v>-0.01585189482672341</v>
      </c>
      <c r="M428" s="22">
        <f t="shared" si="70"/>
        <v>-0.060081346578701636</v>
      </c>
      <c r="N428" s="22">
        <f t="shared" si="71"/>
        <v>-0.0037936453106937242</v>
      </c>
      <c r="O428" s="22">
        <f t="shared" si="72"/>
        <v>-0.03764223910616266</v>
      </c>
      <c r="P428" s="24">
        <f t="shared" si="73"/>
        <v>-0.0038364078751379482</v>
      </c>
      <c r="Q428" s="24">
        <f t="shared" si="74"/>
        <v>-0.03772181564652947</v>
      </c>
      <c r="R428" s="22">
        <f t="shared" si="75"/>
        <v>0.006448219488601623</v>
      </c>
      <c r="S428" s="22">
        <f t="shared" si="76"/>
        <v>-0.03778123226337661</v>
      </c>
    </row>
    <row r="429" spans="2:19" ht="12.75">
      <c r="B429" s="3">
        <v>40170</v>
      </c>
      <c r="C429" s="2">
        <v>5372.38</v>
      </c>
      <c r="D429" s="2">
        <v>245.5</v>
      </c>
      <c r="E429" s="2">
        <v>67588</v>
      </c>
      <c r="F429" s="21">
        <f t="shared" si="66"/>
        <v>0.008171213874631114</v>
      </c>
      <c r="G429" s="21">
        <f t="shared" si="67"/>
        <v>0.0195378965563403</v>
      </c>
      <c r="H429" s="21">
        <f t="shared" si="68"/>
        <v>0.0025332408643627415</v>
      </c>
      <c r="I429" s="21"/>
      <c r="J429" s="21"/>
      <c r="K429" s="21"/>
      <c r="L429" s="22">
        <f t="shared" si="69"/>
        <v>0.005637973010268372</v>
      </c>
      <c r="M429" s="22">
        <f t="shared" si="70"/>
        <v>0.01700465569197756</v>
      </c>
      <c r="N429" s="22">
        <f t="shared" si="71"/>
        <v>0.007002904244278056</v>
      </c>
      <c r="O429" s="22">
        <f t="shared" si="72"/>
        <v>0.019544646145140208</v>
      </c>
      <c r="P429" s="24">
        <f t="shared" si="73"/>
        <v>0.006960141679833831</v>
      </c>
      <c r="Q429" s="24">
        <f t="shared" si="74"/>
        <v>0.019465069604773403</v>
      </c>
      <c r="R429" s="22">
        <f t="shared" si="75"/>
        <v>0.008091848795266034</v>
      </c>
      <c r="S429" s="22">
        <f t="shared" si="76"/>
        <v>0.01945853147697522</v>
      </c>
    </row>
    <row r="430" spans="2:19" ht="12.75">
      <c r="B430" s="3">
        <v>40171</v>
      </c>
      <c r="C430" s="2">
        <v>5402.41</v>
      </c>
      <c r="D430" s="2">
        <v>248.75</v>
      </c>
      <c r="E430" s="2">
        <v>67588</v>
      </c>
      <c r="F430" s="21">
        <f t="shared" si="66"/>
        <v>0.005574136991095922</v>
      </c>
      <c r="G430" s="21">
        <f t="shared" si="67"/>
        <v>0.013151428804126815</v>
      </c>
      <c r="H430" s="21">
        <f t="shared" si="68"/>
        <v>0</v>
      </c>
      <c r="I430" s="21"/>
      <c r="J430" s="21"/>
      <c r="K430" s="21"/>
      <c r="L430" s="22">
        <f t="shared" si="69"/>
        <v>0.005574136991095922</v>
      </c>
      <c r="M430" s="22">
        <f t="shared" si="70"/>
        <v>0.013151428804126815</v>
      </c>
      <c r="N430" s="22">
        <f t="shared" si="71"/>
        <v>0.005574136991095922</v>
      </c>
      <c r="O430" s="22">
        <f t="shared" si="72"/>
        <v>0.013151428804126815</v>
      </c>
      <c r="P430" s="24">
        <f t="shared" si="73"/>
        <v>0.005531374426651698</v>
      </c>
      <c r="Q430" s="24">
        <f t="shared" si="74"/>
        <v>0.013071852263760012</v>
      </c>
      <c r="R430" s="22">
        <f t="shared" si="75"/>
        <v>0.005494771911730843</v>
      </c>
      <c r="S430" s="22">
        <f t="shared" si="76"/>
        <v>0.013072063724761735</v>
      </c>
    </row>
    <row r="431" spans="2:19" ht="12.75">
      <c r="B431" s="3">
        <v>40172</v>
      </c>
      <c r="C431" s="2">
        <v>5402.41</v>
      </c>
      <c r="D431" s="2">
        <v>249.75</v>
      </c>
      <c r="E431" s="2">
        <v>67588</v>
      </c>
      <c r="F431" s="21">
        <f t="shared" si="66"/>
        <v>0</v>
      </c>
      <c r="G431" s="21">
        <f t="shared" si="67"/>
        <v>0.004012041489960854</v>
      </c>
      <c r="H431" s="21">
        <f t="shared" si="68"/>
        <v>0</v>
      </c>
      <c r="I431" s="21"/>
      <c r="J431" s="21"/>
      <c r="K431" s="21"/>
      <c r="L431" s="22">
        <f t="shared" si="69"/>
        <v>0</v>
      </c>
      <c r="M431" s="22">
        <f t="shared" si="70"/>
        <v>0.004012041489960854</v>
      </c>
      <c r="N431" s="22">
        <f t="shared" si="71"/>
        <v>0</v>
      </c>
      <c r="O431" s="22">
        <f t="shared" si="72"/>
        <v>0.004012041489960854</v>
      </c>
      <c r="P431" s="24">
        <f t="shared" si="73"/>
        <v>-4.2762564444224306E-05</v>
      </c>
      <c r="Q431" s="24">
        <f t="shared" si="74"/>
        <v>0.003932464949594051</v>
      </c>
      <c r="R431" s="22">
        <f t="shared" si="75"/>
        <v>-7.936507936507937E-05</v>
      </c>
      <c r="S431" s="22">
        <f t="shared" si="76"/>
        <v>0.003932676410595775</v>
      </c>
    </row>
    <row r="432" spans="2:19" ht="12.75">
      <c r="B432" s="3">
        <v>40175</v>
      </c>
      <c r="C432" s="2">
        <v>5402.41</v>
      </c>
      <c r="D432" s="2">
        <v>248.75</v>
      </c>
      <c r="E432" s="2">
        <v>67901</v>
      </c>
      <c r="F432" s="21">
        <f t="shared" si="66"/>
        <v>0</v>
      </c>
      <c r="G432" s="21">
        <f t="shared" si="67"/>
        <v>-0.004012041489960769</v>
      </c>
      <c r="H432" s="21">
        <f t="shared" si="68"/>
        <v>0.004620309498298643</v>
      </c>
      <c r="I432" s="21"/>
      <c r="J432" s="21"/>
      <c r="K432" s="21"/>
      <c r="L432" s="22">
        <f t="shared" si="69"/>
        <v>-0.004620309498298643</v>
      </c>
      <c r="M432" s="22">
        <f t="shared" si="70"/>
        <v>-0.008632350988259412</v>
      </c>
      <c r="N432" s="22">
        <f t="shared" si="71"/>
        <v>-0.0021308483366156003</v>
      </c>
      <c r="O432" s="22">
        <f t="shared" si="72"/>
        <v>-0.0039997310974984775</v>
      </c>
      <c r="P432" s="24">
        <f t="shared" si="73"/>
        <v>-0.0021736109010598243</v>
      </c>
      <c r="Q432" s="24">
        <f t="shared" si="74"/>
        <v>-0.0040793076378652805</v>
      </c>
      <c r="R432" s="22">
        <f t="shared" si="75"/>
        <v>-7.936507936507937E-05</v>
      </c>
      <c r="S432" s="22">
        <f t="shared" si="76"/>
        <v>-0.004091406569325848</v>
      </c>
    </row>
    <row r="433" spans="2:19" ht="12.75">
      <c r="B433" s="3">
        <v>40176</v>
      </c>
      <c r="C433" s="2">
        <v>5437.61</v>
      </c>
      <c r="D433" s="2">
        <v>261.75</v>
      </c>
      <c r="E433" s="2">
        <v>68296</v>
      </c>
      <c r="F433" s="21">
        <f t="shared" si="66"/>
        <v>0.006494475789284313</v>
      </c>
      <c r="G433" s="21">
        <f t="shared" si="67"/>
        <v>0.05094147371194413</v>
      </c>
      <c r="H433" s="21">
        <f t="shared" si="68"/>
        <v>0.0058004377113033325</v>
      </c>
      <c r="I433" s="21"/>
      <c r="J433" s="21"/>
      <c r="K433" s="21"/>
      <c r="L433" s="22">
        <f t="shared" si="69"/>
        <v>0.0006940380779809803</v>
      </c>
      <c r="M433" s="22">
        <f t="shared" si="70"/>
        <v>0.045141036000640795</v>
      </c>
      <c r="N433" s="22">
        <f t="shared" si="71"/>
        <v>0.003819362130053383</v>
      </c>
      <c r="O433" s="22">
        <f t="shared" si="72"/>
        <v>0.05095692844819189</v>
      </c>
      <c r="P433" s="24">
        <f t="shared" si="73"/>
        <v>0.0037765995656091587</v>
      </c>
      <c r="Q433" s="24">
        <f t="shared" si="74"/>
        <v>0.05087735190782509</v>
      </c>
      <c r="R433" s="22">
        <f t="shared" si="75"/>
        <v>0.0064151107099192336</v>
      </c>
      <c r="S433" s="22">
        <f t="shared" si="76"/>
        <v>0.05086210863257905</v>
      </c>
    </row>
    <row r="434" spans="2:19" ht="12.75">
      <c r="B434" s="3">
        <v>40177</v>
      </c>
      <c r="C434" s="2">
        <v>5397.86</v>
      </c>
      <c r="D434" s="2">
        <v>270.5</v>
      </c>
      <c r="E434" s="2">
        <v>68588</v>
      </c>
      <c r="F434" s="21">
        <f t="shared" si="66"/>
        <v>-0.0073370473674357695</v>
      </c>
      <c r="G434" s="21">
        <f t="shared" si="67"/>
        <v>0.03288224853588998</v>
      </c>
      <c r="H434" s="21">
        <f t="shared" si="68"/>
        <v>0.004266392608599703</v>
      </c>
      <c r="I434" s="21"/>
      <c r="J434" s="21"/>
      <c r="K434" s="21"/>
      <c r="L434" s="22">
        <f t="shared" si="69"/>
        <v>-0.011603439976035471</v>
      </c>
      <c r="M434" s="22">
        <f t="shared" si="70"/>
        <v>0.02861585592729028</v>
      </c>
      <c r="N434" s="22">
        <f t="shared" si="71"/>
        <v>-0.009304672176278424</v>
      </c>
      <c r="O434" s="22">
        <f t="shared" si="72"/>
        <v>0.03289361594913998</v>
      </c>
      <c r="P434" s="24">
        <f t="shared" si="73"/>
        <v>-0.009347434740722648</v>
      </c>
      <c r="Q434" s="24">
        <f t="shared" si="74"/>
        <v>0.032814039408773185</v>
      </c>
      <c r="R434" s="22">
        <f t="shared" si="75"/>
        <v>-0.007416412446800849</v>
      </c>
      <c r="S434" s="22">
        <f t="shared" si="76"/>
        <v>0.0328028834565249</v>
      </c>
    </row>
    <row r="435" spans="2:19" ht="12.75">
      <c r="B435" s="3">
        <v>40178</v>
      </c>
      <c r="C435" s="2">
        <v>5412.88</v>
      </c>
      <c r="D435" s="2">
        <v>266</v>
      </c>
      <c r="E435" s="2">
        <v>68588</v>
      </c>
      <c r="F435" s="21">
        <f t="shared" si="66"/>
        <v>0.0027787199885436586</v>
      </c>
      <c r="G435" s="21">
        <f t="shared" si="67"/>
        <v>-0.016775789504837126</v>
      </c>
      <c r="H435" s="21">
        <f t="shared" si="68"/>
        <v>0</v>
      </c>
      <c r="I435" s="21"/>
      <c r="J435" s="21"/>
      <c r="K435" s="21"/>
      <c r="L435" s="22">
        <f t="shared" si="69"/>
        <v>0.0027787199885436586</v>
      </c>
      <c r="M435" s="22">
        <f t="shared" si="70"/>
        <v>-0.016775789504837126</v>
      </c>
      <c r="N435" s="22">
        <f t="shared" si="71"/>
        <v>0.0027787199885436586</v>
      </c>
      <c r="O435" s="22">
        <f t="shared" si="72"/>
        <v>-0.016775789504837126</v>
      </c>
      <c r="P435" s="24">
        <f t="shared" si="73"/>
        <v>0.002735957424099434</v>
      </c>
      <c r="Q435" s="24">
        <f t="shared" si="74"/>
        <v>-0.01685536604520393</v>
      </c>
      <c r="R435" s="22">
        <f t="shared" si="75"/>
        <v>0.0026993549091785794</v>
      </c>
      <c r="S435" s="22">
        <f t="shared" si="76"/>
        <v>-0.016855154584202205</v>
      </c>
    </row>
    <row r="436" spans="2:19" ht="12.75">
      <c r="B436" s="3">
        <v>40179</v>
      </c>
      <c r="C436" s="2">
        <v>5412.88</v>
      </c>
      <c r="D436" s="2">
        <v>258.25</v>
      </c>
      <c r="E436" s="2">
        <v>68588</v>
      </c>
      <c r="F436" s="21">
        <f t="shared" si="66"/>
        <v>0</v>
      </c>
      <c r="G436" s="21">
        <f t="shared" si="67"/>
        <v>-0.029568200781951166</v>
      </c>
      <c r="H436" s="21">
        <f t="shared" si="68"/>
        <v>0</v>
      </c>
      <c r="I436" s="21"/>
      <c r="J436" s="21"/>
      <c r="K436" s="21"/>
      <c r="L436" s="22">
        <f t="shared" si="69"/>
        <v>0</v>
      </c>
      <c r="M436" s="22">
        <f t="shared" si="70"/>
        <v>-0.029568200781951166</v>
      </c>
      <c r="N436" s="22">
        <f t="shared" si="71"/>
        <v>0</v>
      </c>
      <c r="O436" s="22">
        <f t="shared" si="72"/>
        <v>-0.029568200781951166</v>
      </c>
      <c r="P436" s="24">
        <f t="shared" si="73"/>
        <v>-4.2762564444224306E-05</v>
      </c>
      <c r="Q436" s="24">
        <f t="shared" si="74"/>
        <v>-0.02964777732231797</v>
      </c>
      <c r="R436" s="22">
        <f t="shared" si="75"/>
        <v>-7.936507936507937E-05</v>
      </c>
      <c r="S436" s="22">
        <f t="shared" si="76"/>
        <v>-0.029647565861316245</v>
      </c>
    </row>
    <row r="437" spans="2:19" ht="12.75">
      <c r="B437" s="3">
        <v>40182</v>
      </c>
      <c r="C437" s="2">
        <v>5500.34</v>
      </c>
      <c r="D437" s="2">
        <v>259.75</v>
      </c>
      <c r="E437" s="2">
        <v>70045</v>
      </c>
      <c r="F437" s="21">
        <f t="shared" si="66"/>
        <v>0.01602860979323195</v>
      </c>
      <c r="G437" s="21">
        <f t="shared" si="67"/>
        <v>0.005791521979588825</v>
      </c>
      <c r="H437" s="21">
        <f t="shared" si="68"/>
        <v>0.021020300331472345</v>
      </c>
      <c r="I437" s="21"/>
      <c r="J437" s="21"/>
      <c r="K437" s="21"/>
      <c r="L437" s="22">
        <f t="shared" si="69"/>
        <v>-0.004991690538240393</v>
      </c>
      <c r="M437" s="22">
        <f t="shared" si="70"/>
        <v>-0.01522877835188352</v>
      </c>
      <c r="N437" s="22">
        <f t="shared" si="71"/>
        <v>0.006334222001034956</v>
      </c>
      <c r="O437" s="22">
        <f t="shared" si="72"/>
        <v>0.005847528649023189</v>
      </c>
      <c r="P437" s="24">
        <f t="shared" si="73"/>
        <v>0.00629145943659073</v>
      </c>
      <c r="Q437" s="24">
        <f t="shared" si="74"/>
        <v>0.005767952108656386</v>
      </c>
      <c r="R437" s="22">
        <f t="shared" si="75"/>
        <v>0.015949244713866873</v>
      </c>
      <c r="S437" s="22">
        <f t="shared" si="76"/>
        <v>0.005712156900223746</v>
      </c>
    </row>
    <row r="438" spans="2:19" ht="12.75">
      <c r="B438" s="3">
        <v>40183</v>
      </c>
      <c r="C438" s="2">
        <v>5522.5</v>
      </c>
      <c r="D438" s="2">
        <v>263.5</v>
      </c>
      <c r="E438" s="2">
        <v>70239</v>
      </c>
      <c r="F438" s="21">
        <f t="shared" si="66"/>
        <v>0.004020747802556811</v>
      </c>
      <c r="G438" s="21">
        <f t="shared" si="67"/>
        <v>0.0143337380020803</v>
      </c>
      <c r="H438" s="21">
        <f t="shared" si="68"/>
        <v>0.0027658196753882207</v>
      </c>
      <c r="I438" s="21"/>
      <c r="J438" s="21"/>
      <c r="K438" s="21"/>
      <c r="L438" s="22">
        <f t="shared" si="69"/>
        <v>0.00125492812716859</v>
      </c>
      <c r="M438" s="22">
        <f t="shared" si="70"/>
        <v>0.01156791832669208</v>
      </c>
      <c r="N438" s="22">
        <f t="shared" si="71"/>
        <v>0.0027451747577532334</v>
      </c>
      <c r="O438" s="22">
        <f t="shared" si="72"/>
        <v>0.014341107275869533</v>
      </c>
      <c r="P438" s="24">
        <f t="shared" si="73"/>
        <v>0.002702412193309009</v>
      </c>
      <c r="Q438" s="24">
        <f t="shared" si="74"/>
        <v>0.01426153073550273</v>
      </c>
      <c r="R438" s="22">
        <f t="shared" si="75"/>
        <v>0.0039413827231917315</v>
      </c>
      <c r="S438" s="22">
        <f t="shared" si="76"/>
        <v>0.01425437292271522</v>
      </c>
    </row>
    <row r="439" spans="2:19" ht="12.75">
      <c r="B439" s="3">
        <v>40184</v>
      </c>
      <c r="C439" s="2">
        <v>5530.04</v>
      </c>
      <c r="D439" s="2">
        <v>264.5</v>
      </c>
      <c r="E439" s="2">
        <v>70729</v>
      </c>
      <c r="F439" s="21">
        <f t="shared" si="66"/>
        <v>0.0013643924690043732</v>
      </c>
      <c r="G439" s="21">
        <f t="shared" si="67"/>
        <v>0.0037878833169371563</v>
      </c>
      <c r="H439" s="21">
        <f t="shared" si="68"/>
        <v>0.006951960352183767</v>
      </c>
      <c r="I439" s="21"/>
      <c r="J439" s="21"/>
      <c r="K439" s="21"/>
      <c r="L439" s="22">
        <f t="shared" si="69"/>
        <v>-0.005587567883179393</v>
      </c>
      <c r="M439" s="22">
        <f t="shared" si="70"/>
        <v>-0.0031640770352466103</v>
      </c>
      <c r="N439" s="22">
        <f t="shared" si="71"/>
        <v>-0.0018417938607476158</v>
      </c>
      <c r="O439" s="22">
        <f t="shared" si="72"/>
        <v>0.003806406180037385</v>
      </c>
      <c r="P439" s="24">
        <f t="shared" si="73"/>
        <v>-0.0018845564251918402</v>
      </c>
      <c r="Q439" s="24">
        <f t="shared" si="74"/>
        <v>0.003726829639670582</v>
      </c>
      <c r="R439" s="22">
        <f t="shared" si="75"/>
        <v>0.0012850273896392937</v>
      </c>
      <c r="S439" s="22">
        <f t="shared" si="76"/>
        <v>0.003708518237572077</v>
      </c>
    </row>
    <row r="440" spans="2:19" ht="12.75">
      <c r="B440" s="3">
        <v>40185</v>
      </c>
      <c r="C440" s="2">
        <v>5526.72</v>
      </c>
      <c r="D440" s="2">
        <v>267.75</v>
      </c>
      <c r="E440" s="2">
        <v>70451</v>
      </c>
      <c r="F440" s="21">
        <f t="shared" si="66"/>
        <v>-0.0006005376077220124</v>
      </c>
      <c r="G440" s="21">
        <f t="shared" si="67"/>
        <v>0.012212458029504084</v>
      </c>
      <c r="H440" s="21">
        <f t="shared" si="68"/>
        <v>-0.0039382399675413375</v>
      </c>
      <c r="I440" s="21"/>
      <c r="J440" s="21"/>
      <c r="K440" s="21"/>
      <c r="L440" s="22">
        <f t="shared" si="69"/>
        <v>0.003337702359819325</v>
      </c>
      <c r="M440" s="22">
        <f t="shared" si="70"/>
        <v>0.01615069799704542</v>
      </c>
      <c r="N440" s="22">
        <f t="shared" si="71"/>
        <v>0.001215745930668366</v>
      </c>
      <c r="O440" s="22">
        <f t="shared" si="72"/>
        <v>0.012201964948980156</v>
      </c>
      <c r="P440" s="24">
        <f t="shared" si="73"/>
        <v>0.0011729833662241416</v>
      </c>
      <c r="Q440" s="24">
        <f t="shared" si="74"/>
        <v>0.012122388408613353</v>
      </c>
      <c r="R440" s="22">
        <f t="shared" si="75"/>
        <v>-0.0006799026870870918</v>
      </c>
      <c r="S440" s="22">
        <f t="shared" si="76"/>
        <v>0.012133092950139004</v>
      </c>
    </row>
    <row r="441" spans="2:19" ht="12.75">
      <c r="B441" s="3">
        <v>40186</v>
      </c>
      <c r="C441" s="2">
        <v>5534.24</v>
      </c>
      <c r="D441" s="2">
        <v>270.5</v>
      </c>
      <c r="E441" s="2">
        <v>70262</v>
      </c>
      <c r="F441" s="21">
        <f t="shared" si="66"/>
        <v>0.0013597375198238482</v>
      </c>
      <c r="G441" s="21">
        <f t="shared" si="67"/>
        <v>0.010218388958678026</v>
      </c>
      <c r="H441" s="21">
        <f t="shared" si="68"/>
        <v>-0.0026863205767341425</v>
      </c>
      <c r="I441" s="21"/>
      <c r="J441" s="21"/>
      <c r="K441" s="21"/>
      <c r="L441" s="22">
        <f t="shared" si="69"/>
        <v>0.004046058096557991</v>
      </c>
      <c r="M441" s="22">
        <f t="shared" si="70"/>
        <v>0.012904709535412168</v>
      </c>
      <c r="N441" s="22">
        <f t="shared" si="71"/>
        <v>0.0025986462411244525</v>
      </c>
      <c r="O441" s="22">
        <f t="shared" si="72"/>
        <v>0.010211231502972666</v>
      </c>
      <c r="P441" s="24">
        <f t="shared" si="73"/>
        <v>0.0025558836766802276</v>
      </c>
      <c r="Q441" s="24">
        <f t="shared" si="74"/>
        <v>0.010131654962605862</v>
      </c>
      <c r="R441" s="22">
        <f t="shared" si="75"/>
        <v>0.001280372440458769</v>
      </c>
      <c r="S441" s="22">
        <f t="shared" si="76"/>
        <v>0.010139023879312946</v>
      </c>
    </row>
    <row r="442" spans="2:19" ht="12.75">
      <c r="B442" s="3">
        <v>40189</v>
      </c>
      <c r="C442" s="2">
        <v>5538.07</v>
      </c>
      <c r="D442" s="2">
        <v>275.5</v>
      </c>
      <c r="E442" s="2">
        <v>70433</v>
      </c>
      <c r="F442" s="21">
        <f t="shared" si="66"/>
        <v>0.0006918159178628838</v>
      </c>
      <c r="G442" s="21">
        <f t="shared" si="67"/>
        <v>0.018315530306432976</v>
      </c>
      <c r="H442" s="21">
        <f t="shared" si="68"/>
        <v>0.0024307912036622093</v>
      </c>
      <c r="I442" s="21"/>
      <c r="J442" s="21"/>
      <c r="K442" s="21"/>
      <c r="L442" s="22">
        <f t="shared" si="69"/>
        <v>-0.0017389752857993254</v>
      </c>
      <c r="M442" s="22">
        <f t="shared" si="70"/>
        <v>0.015884739102770766</v>
      </c>
      <c r="N442" s="22">
        <f t="shared" si="71"/>
        <v>-0.00042924478053638483</v>
      </c>
      <c r="O442" s="22">
        <f t="shared" si="72"/>
        <v>0.01832200692747362</v>
      </c>
      <c r="P442" s="24">
        <f t="shared" si="73"/>
        <v>-0.0004720073449806093</v>
      </c>
      <c r="Q442" s="24">
        <f t="shared" si="74"/>
        <v>0.018242430387106816</v>
      </c>
      <c r="R442" s="22">
        <f t="shared" si="75"/>
        <v>0.0006124508384978045</v>
      </c>
      <c r="S442" s="22">
        <f t="shared" si="76"/>
        <v>0.018236165227067898</v>
      </c>
    </row>
    <row r="443" spans="2:19" ht="12.75">
      <c r="B443" s="3">
        <v>40190</v>
      </c>
      <c r="C443" s="2">
        <v>5498.71</v>
      </c>
      <c r="D443" s="2">
        <v>278.25</v>
      </c>
      <c r="E443" s="2">
        <v>70075</v>
      </c>
      <c r="F443" s="21">
        <f t="shared" si="66"/>
        <v>-0.007132545337311041</v>
      </c>
      <c r="G443" s="21">
        <f t="shared" si="67"/>
        <v>0.00993236156268514</v>
      </c>
      <c r="H443" s="21">
        <f t="shared" si="68"/>
        <v>-0.005095806284183747</v>
      </c>
      <c r="I443" s="21"/>
      <c r="J443" s="21"/>
      <c r="K443" s="21"/>
      <c r="L443" s="22">
        <f t="shared" si="69"/>
        <v>-0.0020367390531272934</v>
      </c>
      <c r="M443" s="22">
        <f t="shared" si="70"/>
        <v>0.015028167846868888</v>
      </c>
      <c r="N443" s="22">
        <f t="shared" si="71"/>
        <v>-0.004782401835373196</v>
      </c>
      <c r="O443" s="22">
        <f t="shared" si="72"/>
        <v>0.009918784252486936</v>
      </c>
      <c r="P443" s="24">
        <f t="shared" si="73"/>
        <v>-0.00482516439981742</v>
      </c>
      <c r="Q443" s="24">
        <f t="shared" si="74"/>
        <v>0.009839207712120133</v>
      </c>
      <c r="R443" s="22">
        <f t="shared" si="75"/>
        <v>-0.00721191041667612</v>
      </c>
      <c r="S443" s="22">
        <f t="shared" si="76"/>
        <v>0.00985299648332006</v>
      </c>
    </row>
    <row r="444" spans="2:19" ht="12.75">
      <c r="B444" s="3">
        <v>40191</v>
      </c>
      <c r="C444" s="2">
        <v>5473.48</v>
      </c>
      <c r="D444" s="2">
        <v>285.75</v>
      </c>
      <c r="E444" s="2">
        <v>70385</v>
      </c>
      <c r="F444" s="21">
        <f t="shared" si="66"/>
        <v>-0.004598907687117805</v>
      </c>
      <c r="G444" s="21">
        <f t="shared" si="67"/>
        <v>0.02659731251926585</v>
      </c>
      <c r="H444" s="21">
        <f t="shared" si="68"/>
        <v>0.004414075229076733</v>
      </c>
      <c r="I444" s="21"/>
      <c r="J444" s="21"/>
      <c r="K444" s="21"/>
      <c r="L444" s="22">
        <f t="shared" si="69"/>
        <v>-0.009012982916194538</v>
      </c>
      <c r="M444" s="22">
        <f t="shared" si="70"/>
        <v>0.022183237290189117</v>
      </c>
      <c r="N444" s="22">
        <f t="shared" si="71"/>
        <v>-0.006634642492986934</v>
      </c>
      <c r="O444" s="22">
        <f t="shared" si="72"/>
        <v>0.02660907341936313</v>
      </c>
      <c r="P444" s="24">
        <f t="shared" si="73"/>
        <v>-0.006677405057431158</v>
      </c>
      <c r="Q444" s="24">
        <f t="shared" si="74"/>
        <v>0.02652949687899633</v>
      </c>
      <c r="R444" s="22">
        <f t="shared" si="75"/>
        <v>-0.004678272766482884</v>
      </c>
      <c r="S444" s="22">
        <f t="shared" si="76"/>
        <v>0.026517947439900772</v>
      </c>
    </row>
    <row r="445" spans="2:19" ht="12.75">
      <c r="B445" s="3">
        <v>40192</v>
      </c>
      <c r="C445" s="2">
        <v>5498.2</v>
      </c>
      <c r="D445" s="2">
        <v>281.5</v>
      </c>
      <c r="E445" s="2">
        <v>69801</v>
      </c>
      <c r="F445" s="21">
        <f t="shared" si="66"/>
        <v>0.004506154359071088</v>
      </c>
      <c r="G445" s="21">
        <f t="shared" si="67"/>
        <v>-0.014984855095174913</v>
      </c>
      <c r="H445" s="21">
        <f t="shared" si="68"/>
        <v>-0.008331835966662897</v>
      </c>
      <c r="I445" s="21"/>
      <c r="J445" s="21"/>
      <c r="K445" s="21"/>
      <c r="L445" s="22">
        <f t="shared" si="69"/>
        <v>0.012837990325733985</v>
      </c>
      <c r="M445" s="22">
        <f t="shared" si="70"/>
        <v>-0.006653019128512017</v>
      </c>
      <c r="N445" s="22">
        <f t="shared" si="71"/>
        <v>0.008348727852698572</v>
      </c>
      <c r="O445" s="22">
        <f t="shared" si="72"/>
        <v>-0.015007054510759265</v>
      </c>
      <c r="P445" s="24">
        <f t="shared" si="73"/>
        <v>0.008305965288254348</v>
      </c>
      <c r="Q445" s="24">
        <f t="shared" si="74"/>
        <v>-0.015086631051126068</v>
      </c>
      <c r="R445" s="22">
        <f t="shared" si="75"/>
        <v>0.004426789279706009</v>
      </c>
      <c r="S445" s="22">
        <f t="shared" si="76"/>
        <v>-0.015064220174539993</v>
      </c>
    </row>
    <row r="446" spans="2:19" ht="12.75">
      <c r="B446" s="3">
        <v>40193</v>
      </c>
      <c r="C446" s="2">
        <v>5455.37</v>
      </c>
      <c r="D446" s="2">
        <v>285</v>
      </c>
      <c r="E446" s="2">
        <v>68978</v>
      </c>
      <c r="F446" s="21">
        <f t="shared" si="66"/>
        <v>-0.007820321279878646</v>
      </c>
      <c r="G446" s="21">
        <f t="shared" si="67"/>
        <v>0.012356732688905428</v>
      </c>
      <c r="H446" s="21">
        <f t="shared" si="68"/>
        <v>-0.011860723136181132</v>
      </c>
      <c r="I446" s="21"/>
      <c r="J446" s="21"/>
      <c r="K446" s="21"/>
      <c r="L446" s="22">
        <f t="shared" si="69"/>
        <v>0.004040401856302486</v>
      </c>
      <c r="M446" s="22">
        <f t="shared" si="70"/>
        <v>0.02421745582508656</v>
      </c>
      <c r="N446" s="22">
        <f t="shared" si="71"/>
        <v>-0.002350254355769717</v>
      </c>
      <c r="O446" s="22">
        <f t="shared" si="72"/>
        <v>0.012325130875921528</v>
      </c>
      <c r="P446" s="24">
        <f t="shared" si="73"/>
        <v>-0.002393016920213941</v>
      </c>
      <c r="Q446" s="24">
        <f t="shared" si="74"/>
        <v>0.012245554335554723</v>
      </c>
      <c r="R446" s="22">
        <f t="shared" si="75"/>
        <v>-0.007899686359243726</v>
      </c>
      <c r="S446" s="22">
        <f t="shared" si="76"/>
        <v>0.012277367609540348</v>
      </c>
    </row>
    <row r="447" spans="2:19" ht="12.75">
      <c r="B447" s="3">
        <v>40196</v>
      </c>
      <c r="C447" s="2">
        <v>5494.39</v>
      </c>
      <c r="D447" s="2">
        <v>284.75</v>
      </c>
      <c r="E447" s="2">
        <v>69400</v>
      </c>
      <c r="F447" s="21">
        <f t="shared" si="66"/>
        <v>0.0071271270185508185</v>
      </c>
      <c r="G447" s="21">
        <f t="shared" si="67"/>
        <v>-0.0008775779413590076</v>
      </c>
      <c r="H447" s="21">
        <f t="shared" si="68"/>
        <v>0.006099254335674149</v>
      </c>
      <c r="I447" s="21"/>
      <c r="J447" s="21"/>
      <c r="K447" s="21"/>
      <c r="L447" s="22">
        <f t="shared" si="69"/>
        <v>0.0010278726828766693</v>
      </c>
      <c r="M447" s="22">
        <f t="shared" si="70"/>
        <v>-0.0069768322770331565</v>
      </c>
      <c r="N447" s="22">
        <f t="shared" si="71"/>
        <v>0.004314201615923021</v>
      </c>
      <c r="O447" s="22">
        <f t="shared" si="72"/>
        <v>-0.0008613270355209611</v>
      </c>
      <c r="P447" s="24">
        <f t="shared" si="73"/>
        <v>0.004271439051478797</v>
      </c>
      <c r="Q447" s="24">
        <f t="shared" si="74"/>
        <v>-0.0009409035758877644</v>
      </c>
      <c r="R447" s="22">
        <f t="shared" si="75"/>
        <v>0.007047761939185739</v>
      </c>
      <c r="S447" s="22">
        <f t="shared" si="76"/>
        <v>-0.000956943020724087</v>
      </c>
    </row>
    <row r="448" spans="2:19" ht="12.75">
      <c r="B448" s="3">
        <v>40197</v>
      </c>
      <c r="C448" s="2">
        <v>5513.14</v>
      </c>
      <c r="D448" s="2">
        <v>273.75</v>
      </c>
      <c r="E448" s="2">
        <v>69908</v>
      </c>
      <c r="F448" s="21">
        <f t="shared" si="66"/>
        <v>0.003406762122731447</v>
      </c>
      <c r="G448" s="21">
        <f t="shared" si="67"/>
        <v>-0.03939632119658096</v>
      </c>
      <c r="H448" s="21">
        <f t="shared" si="68"/>
        <v>0.007293224391355901</v>
      </c>
      <c r="I448" s="21"/>
      <c r="J448" s="21"/>
      <c r="K448" s="21"/>
      <c r="L448" s="22">
        <f t="shared" si="69"/>
        <v>-0.0038864622686244537</v>
      </c>
      <c r="M448" s="22">
        <f t="shared" si="70"/>
        <v>-0.04668954558793686</v>
      </c>
      <c r="N448" s="22">
        <f t="shared" si="71"/>
        <v>4.3187654699016875E-05</v>
      </c>
      <c r="O448" s="22">
        <f t="shared" si="72"/>
        <v>-0.039376889066632476</v>
      </c>
      <c r="P448" s="24">
        <f t="shared" si="73"/>
        <v>4.2509025479286686E-07</v>
      </c>
      <c r="Q448" s="24">
        <f t="shared" si="74"/>
        <v>-0.03945646560699928</v>
      </c>
      <c r="R448" s="22">
        <f t="shared" si="75"/>
        <v>0.003327397043366368</v>
      </c>
      <c r="S448" s="22">
        <f t="shared" si="76"/>
        <v>-0.03947568627594604</v>
      </c>
    </row>
    <row r="449" spans="2:19" ht="12.75">
      <c r="B449" s="3">
        <v>40198</v>
      </c>
      <c r="C449" s="2">
        <v>5420.8</v>
      </c>
      <c r="D449" s="2">
        <v>271.25</v>
      </c>
      <c r="E449" s="2">
        <v>68200</v>
      </c>
      <c r="F449" s="21">
        <f t="shared" si="66"/>
        <v>-0.016890927771606477</v>
      </c>
      <c r="G449" s="21">
        <f t="shared" si="67"/>
        <v>-0.00917437627604127</v>
      </c>
      <c r="H449" s="21">
        <f t="shared" si="68"/>
        <v>-0.02473552705469826</v>
      </c>
      <c r="I449" s="21"/>
      <c r="J449" s="21"/>
      <c r="K449" s="21"/>
      <c r="L449" s="22">
        <f t="shared" si="69"/>
        <v>0.007844599283091783</v>
      </c>
      <c r="M449" s="22">
        <f t="shared" si="70"/>
        <v>0.01556115077865699</v>
      </c>
      <c r="N449" s="22">
        <f t="shared" si="71"/>
        <v>-0.005483108295611907</v>
      </c>
      <c r="O449" s="22">
        <f t="shared" si="72"/>
        <v>-0.00924028182758865</v>
      </c>
      <c r="P449" s="24">
        <f t="shared" si="73"/>
        <v>-0.005525870860056133</v>
      </c>
      <c r="Q449" s="24">
        <f t="shared" si="74"/>
        <v>-0.009319858367955453</v>
      </c>
      <c r="R449" s="22">
        <f t="shared" si="75"/>
        <v>-0.016970292850971555</v>
      </c>
      <c r="S449" s="22">
        <f t="shared" si="76"/>
        <v>-0.00925374135540635</v>
      </c>
    </row>
    <row r="450" spans="2:19" ht="12.75">
      <c r="B450" s="3">
        <v>40199</v>
      </c>
      <c r="C450" s="2">
        <v>5335.1</v>
      </c>
      <c r="D450" s="2">
        <v>268</v>
      </c>
      <c r="E450" s="2">
        <v>66270</v>
      </c>
      <c r="F450" s="21">
        <f t="shared" si="66"/>
        <v>-0.01593577731504057</v>
      </c>
      <c r="G450" s="21">
        <f t="shared" si="67"/>
        <v>-0.012053924343812644</v>
      </c>
      <c r="H450" s="21">
        <f t="shared" si="68"/>
        <v>-0.02870725874928094</v>
      </c>
      <c r="I450" s="21"/>
      <c r="J450" s="21"/>
      <c r="K450" s="21"/>
      <c r="L450" s="22">
        <f t="shared" si="69"/>
        <v>0.012771481434240367</v>
      </c>
      <c r="M450" s="22">
        <f t="shared" si="70"/>
        <v>0.016653334405468297</v>
      </c>
      <c r="N450" s="22">
        <f t="shared" si="71"/>
        <v>-0.002696228194527299</v>
      </c>
      <c r="O450" s="22">
        <f t="shared" si="72"/>
        <v>-0.012130412211530236</v>
      </c>
      <c r="P450" s="24">
        <f t="shared" si="73"/>
        <v>-0.0027389907589715247</v>
      </c>
      <c r="Q450" s="24">
        <f t="shared" si="74"/>
        <v>-0.012209988751897041</v>
      </c>
      <c r="R450" s="22">
        <f t="shared" si="75"/>
        <v>-0.01601514239440565</v>
      </c>
      <c r="S450" s="22">
        <f t="shared" si="76"/>
        <v>-0.012133289423177724</v>
      </c>
    </row>
    <row r="451" spans="2:19" ht="12.75">
      <c r="B451" s="3">
        <v>40200</v>
      </c>
      <c r="C451" s="2">
        <v>5302.99</v>
      </c>
      <c r="D451" s="2">
        <v>264.75</v>
      </c>
      <c r="E451" s="2">
        <v>66220</v>
      </c>
      <c r="F451" s="21">
        <f t="shared" si="66"/>
        <v>-0.0060368162923493274</v>
      </c>
      <c r="G451" s="21">
        <f t="shared" si="67"/>
        <v>-0.012200996029340832</v>
      </c>
      <c r="H451" s="21">
        <f t="shared" si="68"/>
        <v>-0.0007547739810352296</v>
      </c>
      <c r="I451" s="21"/>
      <c r="J451" s="21"/>
      <c r="K451" s="21"/>
      <c r="L451" s="22">
        <f t="shared" si="69"/>
        <v>-0.005282042311314098</v>
      </c>
      <c r="M451" s="22">
        <f t="shared" si="70"/>
        <v>-0.011446222048305603</v>
      </c>
      <c r="N451" s="22">
        <f t="shared" si="71"/>
        <v>-0.005688720805975116</v>
      </c>
      <c r="O451" s="22">
        <f t="shared" si="72"/>
        <v>-0.012203007055643355</v>
      </c>
      <c r="P451" s="24">
        <f t="shared" si="73"/>
        <v>-0.005731483370419341</v>
      </c>
      <c r="Q451" s="24">
        <f t="shared" si="74"/>
        <v>-0.012282583596010158</v>
      </c>
      <c r="R451" s="22">
        <f t="shared" si="75"/>
        <v>-0.006116181371714407</v>
      </c>
      <c r="S451" s="22">
        <f t="shared" si="76"/>
        <v>-0.012280361108705912</v>
      </c>
    </row>
    <row r="452" spans="2:19" ht="12.75">
      <c r="B452" s="3">
        <v>40203</v>
      </c>
      <c r="C452" s="2">
        <v>5260.31</v>
      </c>
      <c r="D452" s="2">
        <v>262.5</v>
      </c>
      <c r="E452" s="2">
        <v>66220</v>
      </c>
      <c r="F452" s="21">
        <f t="shared" si="66"/>
        <v>-0.008080852053938449</v>
      </c>
      <c r="G452" s="21">
        <f t="shared" si="67"/>
        <v>-0.008534902449837444</v>
      </c>
      <c r="H452" s="21">
        <f t="shared" si="68"/>
        <v>0</v>
      </c>
      <c r="I452" s="21"/>
      <c r="J452" s="21"/>
      <c r="K452" s="21"/>
      <c r="L452" s="22">
        <f t="shared" si="69"/>
        <v>-0.008080852053938449</v>
      </c>
      <c r="M452" s="22">
        <f t="shared" si="70"/>
        <v>-0.008534902449837444</v>
      </c>
      <c r="N452" s="22">
        <f t="shared" si="71"/>
        <v>-0.008080852053938449</v>
      </c>
      <c r="O452" s="22">
        <f t="shared" si="72"/>
        <v>-0.008534902449837444</v>
      </c>
      <c r="P452" s="24">
        <f t="shared" si="73"/>
        <v>-0.008123614618382673</v>
      </c>
      <c r="Q452" s="24">
        <f t="shared" si="74"/>
        <v>-0.008614478990204247</v>
      </c>
      <c r="R452" s="22">
        <f t="shared" si="75"/>
        <v>-0.008160217133303529</v>
      </c>
      <c r="S452" s="22">
        <f t="shared" si="76"/>
        <v>-0.008614267529202524</v>
      </c>
    </row>
    <row r="453" spans="2:19" ht="12.75">
      <c r="B453" s="3">
        <v>40204</v>
      </c>
      <c r="C453" s="2">
        <v>5276.85</v>
      </c>
      <c r="D453" s="2">
        <v>256.5</v>
      </c>
      <c r="E453" s="2">
        <v>65523</v>
      </c>
      <c r="F453" s="21">
        <f t="shared" si="66"/>
        <v>0.0031393684036964352</v>
      </c>
      <c r="G453" s="21">
        <f t="shared" si="67"/>
        <v>-0.023122417420854264</v>
      </c>
      <c r="H453" s="21">
        <f t="shared" si="68"/>
        <v>-0.010581306076716398</v>
      </c>
      <c r="I453" s="21"/>
      <c r="J453" s="21"/>
      <c r="K453" s="21"/>
      <c r="L453" s="22">
        <f t="shared" si="69"/>
        <v>0.013720674480412833</v>
      </c>
      <c r="M453" s="22">
        <f t="shared" si="70"/>
        <v>-0.012541111344137866</v>
      </c>
      <c r="N453" s="22">
        <f t="shared" si="71"/>
        <v>0.008019378814491279</v>
      </c>
      <c r="O453" s="22">
        <f t="shared" si="72"/>
        <v>-0.023150610343994148</v>
      </c>
      <c r="P453" s="24">
        <f t="shared" si="73"/>
        <v>0.007976616250047055</v>
      </c>
      <c r="Q453" s="24">
        <f t="shared" si="74"/>
        <v>-0.023230186884360952</v>
      </c>
      <c r="R453" s="22">
        <f t="shared" si="75"/>
        <v>0.003060003324331356</v>
      </c>
      <c r="S453" s="22">
        <f t="shared" si="76"/>
        <v>-0.023201782500219342</v>
      </c>
    </row>
    <row r="454" spans="2:19" ht="12.75">
      <c r="B454" s="3">
        <v>40205</v>
      </c>
      <c r="C454" s="2">
        <v>5217.47</v>
      </c>
      <c r="D454" s="2">
        <v>258</v>
      </c>
      <c r="E454" s="2">
        <v>65069</v>
      </c>
      <c r="F454" s="21">
        <f t="shared" si="66"/>
        <v>-0.011316718705434088</v>
      </c>
      <c r="G454" s="21">
        <f t="shared" si="67"/>
        <v>0.005830920310793144</v>
      </c>
      <c r="H454" s="21">
        <f t="shared" si="68"/>
        <v>-0.006952980718741656</v>
      </c>
      <c r="I454" s="21"/>
      <c r="J454" s="21"/>
      <c r="K454" s="21"/>
      <c r="L454" s="22">
        <f t="shared" si="69"/>
        <v>-0.004363737986692432</v>
      </c>
      <c r="M454" s="22">
        <f t="shared" si="70"/>
        <v>0.012783901029534799</v>
      </c>
      <c r="N454" s="22">
        <f t="shared" si="71"/>
        <v>-0.008110061791106885</v>
      </c>
      <c r="O454" s="22">
        <f t="shared" si="72"/>
        <v>0.0058123947290194605</v>
      </c>
      <c r="P454" s="24">
        <f t="shared" si="73"/>
        <v>-0.008152824355551109</v>
      </c>
      <c r="Q454" s="24">
        <f t="shared" si="74"/>
        <v>0.0057328181886526575</v>
      </c>
      <c r="R454" s="22">
        <f t="shared" si="75"/>
        <v>-0.011396083784799168</v>
      </c>
      <c r="S454" s="22">
        <f t="shared" si="76"/>
        <v>0.005751555231428064</v>
      </c>
    </row>
    <row r="455" spans="2:19" ht="12.75">
      <c r="B455" s="3">
        <v>40206</v>
      </c>
      <c r="C455" s="2">
        <v>5145.74</v>
      </c>
      <c r="D455" s="2">
        <v>257.25</v>
      </c>
      <c r="E455" s="2">
        <v>65587</v>
      </c>
      <c r="F455" s="21">
        <f t="shared" si="66"/>
        <v>-0.013843422168702163</v>
      </c>
      <c r="G455" s="21">
        <f t="shared" si="67"/>
        <v>-0.0029112102074584415</v>
      </c>
      <c r="H455" s="21">
        <f t="shared" si="68"/>
        <v>0.007929260256279894</v>
      </c>
      <c r="I455" s="21"/>
      <c r="J455" s="21"/>
      <c r="K455" s="21"/>
      <c r="L455" s="22">
        <f t="shared" si="69"/>
        <v>-0.021772682424982058</v>
      </c>
      <c r="M455" s="22">
        <f t="shared" si="70"/>
        <v>-0.010840470463738336</v>
      </c>
      <c r="N455" s="22">
        <f t="shared" si="71"/>
        <v>-0.017500331090909194</v>
      </c>
      <c r="O455" s="22">
        <f t="shared" si="72"/>
        <v>-0.0028900834180677305</v>
      </c>
      <c r="P455" s="24">
        <f t="shared" si="73"/>
        <v>-0.017543093655353417</v>
      </c>
      <c r="Q455" s="24">
        <f t="shared" si="74"/>
        <v>-0.002969659958434534</v>
      </c>
      <c r="R455" s="22">
        <f t="shared" si="75"/>
        <v>-0.013922787248067243</v>
      </c>
      <c r="S455" s="22">
        <f t="shared" si="76"/>
        <v>-0.0029905752868235208</v>
      </c>
    </row>
    <row r="456" spans="2:19" ht="12.75">
      <c r="B456" s="3">
        <v>40207</v>
      </c>
      <c r="C456" s="2">
        <v>5188.52</v>
      </c>
      <c r="D456" s="2">
        <v>266.75</v>
      </c>
      <c r="E456" s="2">
        <v>65401</v>
      </c>
      <c r="F456" s="21">
        <f aca="true" t="shared" si="77" ref="F456:F519">LN(C456/C455)</f>
        <v>0.008279304830607794</v>
      </c>
      <c r="G456" s="21">
        <f aca="true" t="shared" si="78" ref="G456:G519">LN(D456/D455)</f>
        <v>0.03626351546770368</v>
      </c>
      <c r="H456" s="21">
        <f aca="true" t="shared" si="79" ref="H456:H519">LN(E456/E455)</f>
        <v>-0.0028399567137901574</v>
      </c>
      <c r="I456" s="21"/>
      <c r="J456" s="21"/>
      <c r="K456" s="21"/>
      <c r="L456" s="22">
        <f aca="true" t="shared" si="80" ref="L456:L519">F456-H456</f>
        <v>0.011119261544397952</v>
      </c>
      <c r="M456" s="22">
        <f aca="true" t="shared" si="81" ref="M456:M519">G456-H456</f>
        <v>0.039103472181493834</v>
      </c>
      <c r="N456" s="22">
        <f aca="true" t="shared" si="82" ref="N456:N519">F456-C$531*H456</f>
        <v>0.009589069261295487</v>
      </c>
      <c r="O456" s="22">
        <f aca="true" t="shared" si="83" ref="O456:O519">G456-D$531*H456</f>
        <v>0.036255948662550136</v>
      </c>
      <c r="P456" s="24">
        <f aca="true" t="shared" si="84" ref="P456:P519">F456-($C$535+C$531*($H456-$C$535))</f>
        <v>0.009546306696851262</v>
      </c>
      <c r="Q456" s="24">
        <f aca="true" t="shared" si="85" ref="Q456:Q519">G456-($C$535+D$531*($H456-$C$535))</f>
        <v>0.03617637212218333</v>
      </c>
      <c r="R456" s="22">
        <f aca="true" t="shared" si="86" ref="R456:R519">F456-$C$535</f>
        <v>0.008199939751242714</v>
      </c>
      <c r="S456" s="22">
        <f aca="true" t="shared" si="87" ref="S456:S519">G456-$C$535</f>
        <v>0.036184150388338596</v>
      </c>
    </row>
    <row r="457" spans="2:19" ht="12.75">
      <c r="B457" s="3">
        <v>40210</v>
      </c>
      <c r="C457" s="2">
        <v>5247.41</v>
      </c>
      <c r="D457" s="2">
        <v>265.5</v>
      </c>
      <c r="E457" s="2">
        <v>66571</v>
      </c>
      <c r="F457" s="21">
        <f t="shared" si="77"/>
        <v>0.01128612880689007</v>
      </c>
      <c r="G457" s="21">
        <f t="shared" si="78"/>
        <v>-0.0046970494998692675</v>
      </c>
      <c r="H457" s="21">
        <f t="shared" si="79"/>
        <v>0.017731498415237742</v>
      </c>
      <c r="I457" s="21"/>
      <c r="J457" s="21"/>
      <c r="K457" s="21"/>
      <c r="L457" s="22">
        <f t="shared" si="80"/>
        <v>-0.006445369608347672</v>
      </c>
      <c r="M457" s="22">
        <f t="shared" si="81"/>
        <v>-0.02242854791510701</v>
      </c>
      <c r="N457" s="22">
        <f t="shared" si="82"/>
        <v>0.003108509121948067</v>
      </c>
      <c r="O457" s="22">
        <f t="shared" si="83"/>
        <v>-0.0046498055426156554</v>
      </c>
      <c r="P457" s="24">
        <f t="shared" si="84"/>
        <v>0.003065746557503843</v>
      </c>
      <c r="Q457" s="24">
        <f t="shared" si="85"/>
        <v>-0.0047293820829824584</v>
      </c>
      <c r="R457" s="22">
        <f t="shared" si="86"/>
        <v>0.01120676372752499</v>
      </c>
      <c r="S457" s="22">
        <f t="shared" si="87"/>
        <v>-0.004776414579234347</v>
      </c>
    </row>
    <row r="458" spans="2:19" ht="12.75">
      <c r="B458" s="3">
        <v>40211</v>
      </c>
      <c r="C458" s="2">
        <v>5283.31</v>
      </c>
      <c r="D458" s="2">
        <v>268.75</v>
      </c>
      <c r="E458" s="2">
        <v>67163</v>
      </c>
      <c r="F458" s="21">
        <f t="shared" si="77"/>
        <v>0.00681817370036904</v>
      </c>
      <c r="G458" s="21">
        <f t="shared" si="78"/>
        <v>0.012166738759879047</v>
      </c>
      <c r="H458" s="21">
        <f t="shared" si="79"/>
        <v>0.008853453376419289</v>
      </c>
      <c r="I458" s="21"/>
      <c r="J458" s="21"/>
      <c r="K458" s="21"/>
      <c r="L458" s="22">
        <f t="shared" si="80"/>
        <v>-0.002035279676050249</v>
      </c>
      <c r="M458" s="22">
        <f t="shared" si="81"/>
        <v>0.003313285383459758</v>
      </c>
      <c r="N458" s="22">
        <f t="shared" si="82"/>
        <v>0.0027350345930443713</v>
      </c>
      <c r="O458" s="22">
        <f t="shared" si="83"/>
        <v>0.012190327977387193</v>
      </c>
      <c r="P458" s="24">
        <f t="shared" si="84"/>
        <v>0.0026922720286001473</v>
      </c>
      <c r="Q458" s="24">
        <f t="shared" si="85"/>
        <v>0.01211075143702039</v>
      </c>
      <c r="R458" s="22">
        <f t="shared" si="86"/>
        <v>0.006738808621003961</v>
      </c>
      <c r="S458" s="22">
        <f t="shared" si="87"/>
        <v>0.012087373680513967</v>
      </c>
    </row>
    <row r="459" spans="2:19" ht="12.75">
      <c r="B459" s="3">
        <v>40212</v>
      </c>
      <c r="C459" s="2">
        <v>5253.15</v>
      </c>
      <c r="D459" s="2">
        <v>259.75</v>
      </c>
      <c r="E459" s="2">
        <v>67108</v>
      </c>
      <c r="F459" s="21">
        <f t="shared" si="77"/>
        <v>-0.005724898566142267</v>
      </c>
      <c r="G459" s="21">
        <f t="shared" si="78"/>
        <v>-0.03406194946253577</v>
      </c>
      <c r="H459" s="21">
        <f t="shared" si="79"/>
        <v>-0.0008192387496348745</v>
      </c>
      <c r="I459" s="21"/>
      <c r="J459" s="21"/>
      <c r="K459" s="21"/>
      <c r="L459" s="22">
        <f t="shared" si="80"/>
        <v>-0.004905659816507393</v>
      </c>
      <c r="M459" s="22">
        <f t="shared" si="81"/>
        <v>-0.03324271071290089</v>
      </c>
      <c r="N459" s="22">
        <f t="shared" si="82"/>
        <v>-0.005347072464320877</v>
      </c>
      <c r="O459" s="22">
        <f t="shared" si="83"/>
        <v>-0.034064132249323545</v>
      </c>
      <c r="P459" s="24">
        <f t="shared" si="84"/>
        <v>-0.005389835028765101</v>
      </c>
      <c r="Q459" s="24">
        <f t="shared" si="85"/>
        <v>-0.03414370878969035</v>
      </c>
      <c r="R459" s="22">
        <f t="shared" si="86"/>
        <v>-0.005804263645507346</v>
      </c>
      <c r="S459" s="22">
        <f t="shared" si="87"/>
        <v>-0.03414131454190085</v>
      </c>
    </row>
    <row r="460" spans="2:19" ht="12.75">
      <c r="B460" s="3">
        <v>40213</v>
      </c>
      <c r="C460" s="2">
        <v>5139.31</v>
      </c>
      <c r="D460" s="2">
        <v>257.5</v>
      </c>
      <c r="E460" s="2">
        <v>63934</v>
      </c>
      <c r="F460" s="21">
        <f t="shared" si="77"/>
        <v>-0.021909067464724753</v>
      </c>
      <c r="G460" s="21">
        <f t="shared" si="78"/>
        <v>-0.008699909875545905</v>
      </c>
      <c r="H460" s="21">
        <f t="shared" si="79"/>
        <v>-0.0484519606526165</v>
      </c>
      <c r="I460" s="21"/>
      <c r="J460" s="21"/>
      <c r="K460" s="21"/>
      <c r="L460" s="22">
        <f t="shared" si="80"/>
        <v>0.026542893187891745</v>
      </c>
      <c r="M460" s="22">
        <f t="shared" si="81"/>
        <v>0.03975205077707059</v>
      </c>
      <c r="N460" s="22">
        <f t="shared" si="82"/>
        <v>0.0004365740556994263</v>
      </c>
      <c r="O460" s="22">
        <f t="shared" si="83"/>
        <v>-0.00882900569724808</v>
      </c>
      <c r="P460" s="24">
        <f t="shared" si="84"/>
        <v>0.00039381149125520404</v>
      </c>
      <c r="Q460" s="24">
        <f t="shared" si="85"/>
        <v>-0.008908582237614883</v>
      </c>
      <c r="R460" s="22">
        <f t="shared" si="86"/>
        <v>-0.02198843254408983</v>
      </c>
      <c r="S460" s="22">
        <f t="shared" si="87"/>
        <v>-0.008779274954910985</v>
      </c>
    </row>
    <row r="461" spans="2:19" ht="12.75">
      <c r="B461" s="3">
        <v>40214</v>
      </c>
      <c r="C461" s="2">
        <v>5060.92</v>
      </c>
      <c r="D461" s="2">
        <v>265.25</v>
      </c>
      <c r="E461" s="2">
        <v>62762</v>
      </c>
      <c r="F461" s="21">
        <f t="shared" si="77"/>
        <v>-0.015370544256505202</v>
      </c>
      <c r="G461" s="21">
        <f t="shared" si="78"/>
        <v>0.02965305739030171</v>
      </c>
      <c r="H461" s="21">
        <f t="shared" si="79"/>
        <v>-0.01850150646697655</v>
      </c>
      <c r="I461" s="21"/>
      <c r="J461" s="21"/>
      <c r="K461" s="21"/>
      <c r="L461" s="22">
        <f t="shared" si="80"/>
        <v>0.0031309622104713462</v>
      </c>
      <c r="M461" s="22">
        <f t="shared" si="81"/>
        <v>0.04815456385727826</v>
      </c>
      <c r="N461" s="22">
        <f t="shared" si="82"/>
        <v>-0.0068378032584060534</v>
      </c>
      <c r="O461" s="22">
        <f t="shared" si="83"/>
        <v>0.029603761816956252</v>
      </c>
      <c r="P461" s="24">
        <f t="shared" si="84"/>
        <v>-0.0068805658228502774</v>
      </c>
      <c r="Q461" s="24">
        <f t="shared" si="85"/>
        <v>0.029524185276589447</v>
      </c>
      <c r="R461" s="22">
        <f t="shared" si="86"/>
        <v>-0.015449909335870282</v>
      </c>
      <c r="S461" s="22">
        <f t="shared" si="87"/>
        <v>0.029573692310936633</v>
      </c>
    </row>
    <row r="462" spans="2:19" ht="12.75">
      <c r="B462" s="3">
        <v>40217</v>
      </c>
      <c r="C462" s="2">
        <v>5092.33</v>
      </c>
      <c r="D462" s="2">
        <v>272</v>
      </c>
      <c r="E462" s="2">
        <v>63153</v>
      </c>
      <c r="F462" s="21">
        <f t="shared" si="77"/>
        <v>0.006187201182213333</v>
      </c>
      <c r="G462" s="21">
        <f t="shared" si="78"/>
        <v>0.025129288801904872</v>
      </c>
      <c r="H462" s="21">
        <f t="shared" si="79"/>
        <v>0.006210558817810019</v>
      </c>
      <c r="I462" s="21"/>
      <c r="J462" s="21"/>
      <c r="K462" s="21"/>
      <c r="L462" s="22">
        <f t="shared" si="80"/>
        <v>-2.3357635596686285E-05</v>
      </c>
      <c r="M462" s="22">
        <f t="shared" si="81"/>
        <v>0.018918729984094853</v>
      </c>
      <c r="N462" s="22">
        <f t="shared" si="82"/>
        <v>0.003322943077587019</v>
      </c>
      <c r="O462" s="22">
        <f t="shared" si="83"/>
        <v>0.02514583626836476</v>
      </c>
      <c r="P462" s="24">
        <f t="shared" si="84"/>
        <v>0.003280180513142795</v>
      </c>
      <c r="Q462" s="24">
        <f t="shared" si="85"/>
        <v>0.025066259727997954</v>
      </c>
      <c r="R462" s="22">
        <f t="shared" si="86"/>
        <v>0.0061078361028482535</v>
      </c>
      <c r="S462" s="22">
        <f t="shared" si="87"/>
        <v>0.025049923722539794</v>
      </c>
    </row>
    <row r="463" spans="2:19" ht="12.75">
      <c r="B463" s="3">
        <v>40218</v>
      </c>
      <c r="C463" s="2">
        <v>5111.84</v>
      </c>
      <c r="D463" s="2">
        <v>274.5</v>
      </c>
      <c r="E463" s="2">
        <v>64718</v>
      </c>
      <c r="F463" s="21">
        <f t="shared" si="77"/>
        <v>0.0038239315443912344</v>
      </c>
      <c r="G463" s="21">
        <f t="shared" si="78"/>
        <v>0.009149194653588082</v>
      </c>
      <c r="H463" s="21">
        <f t="shared" si="79"/>
        <v>0.02447901631779921</v>
      </c>
      <c r="I463" s="21"/>
      <c r="J463" s="21"/>
      <c r="K463" s="21"/>
      <c r="L463" s="22">
        <f t="shared" si="80"/>
        <v>-0.020655084773407974</v>
      </c>
      <c r="M463" s="22">
        <f t="shared" si="81"/>
        <v>-0.015329821664211127</v>
      </c>
      <c r="N463" s="22">
        <f t="shared" si="82"/>
        <v>-0.007465587311862027</v>
      </c>
      <c r="O463" s="22">
        <f t="shared" si="83"/>
        <v>0.009214416755716505</v>
      </c>
      <c r="P463" s="24">
        <f t="shared" si="84"/>
        <v>-0.0075083498763062525</v>
      </c>
      <c r="Q463" s="24">
        <f t="shared" si="85"/>
        <v>0.0091348402153497</v>
      </c>
      <c r="R463" s="22">
        <f t="shared" si="86"/>
        <v>0.003744566465026155</v>
      </c>
      <c r="S463" s="22">
        <f t="shared" si="87"/>
        <v>0.009069829574223002</v>
      </c>
    </row>
    <row r="464" spans="2:19" ht="12.75">
      <c r="B464" s="3">
        <v>40219</v>
      </c>
      <c r="C464" s="2">
        <v>5131.99</v>
      </c>
      <c r="D464" s="2">
        <v>263</v>
      </c>
      <c r="E464" s="2">
        <v>65051</v>
      </c>
      <c r="F464" s="21">
        <f t="shared" si="77"/>
        <v>0.003934080512550031</v>
      </c>
      <c r="G464" s="21">
        <f t="shared" si="78"/>
        <v>-0.04279722877182078</v>
      </c>
      <c r="H464" s="21">
        <f t="shared" si="79"/>
        <v>0.0051322077063452876</v>
      </c>
      <c r="I464" s="21"/>
      <c r="J464" s="21"/>
      <c r="K464" s="21"/>
      <c r="L464" s="22">
        <f t="shared" si="80"/>
        <v>-0.001198127193795257</v>
      </c>
      <c r="M464" s="22">
        <f t="shared" si="81"/>
        <v>-0.04792943647816607</v>
      </c>
      <c r="N464" s="22">
        <f t="shared" si="82"/>
        <v>0.0015671489772798035</v>
      </c>
      <c r="O464" s="22">
        <f t="shared" si="83"/>
        <v>-0.04278355447335953</v>
      </c>
      <c r="P464" s="24">
        <f t="shared" si="84"/>
        <v>0.0015243864128355795</v>
      </c>
      <c r="Q464" s="24">
        <f t="shared" si="85"/>
        <v>-0.04286313101372633</v>
      </c>
      <c r="R464" s="22">
        <f t="shared" si="86"/>
        <v>0.0038547154331849513</v>
      </c>
      <c r="S464" s="22">
        <f t="shared" si="87"/>
        <v>-0.04287659385118586</v>
      </c>
    </row>
    <row r="465" spans="2:19" ht="12.75">
      <c r="B465" s="3">
        <v>40220</v>
      </c>
      <c r="C465" s="2">
        <v>5161.48</v>
      </c>
      <c r="D465" s="2">
        <v>267.5</v>
      </c>
      <c r="E465" s="2">
        <v>66128</v>
      </c>
      <c r="F465" s="21">
        <f t="shared" si="77"/>
        <v>0.0057298618799913196</v>
      </c>
      <c r="G465" s="21">
        <f t="shared" si="78"/>
        <v>0.01696553415829667</v>
      </c>
      <c r="H465" s="21">
        <f t="shared" si="79"/>
        <v>0.016420680138860902</v>
      </c>
      <c r="I465" s="21"/>
      <c r="J465" s="21"/>
      <c r="K465" s="21"/>
      <c r="L465" s="22">
        <f t="shared" si="80"/>
        <v>-0.010690818258869583</v>
      </c>
      <c r="M465" s="22">
        <f t="shared" si="81"/>
        <v>0.0005448540194357664</v>
      </c>
      <c r="N465" s="22">
        <f t="shared" si="82"/>
        <v>-0.001843219311403561</v>
      </c>
      <c r="O465" s="22">
        <f t="shared" si="83"/>
        <v>0.017009285560033192</v>
      </c>
      <c r="P465" s="24">
        <f t="shared" si="84"/>
        <v>-0.001885981875847786</v>
      </c>
      <c r="Q465" s="24">
        <f t="shared" si="85"/>
        <v>0.016929709019666388</v>
      </c>
      <c r="R465" s="22">
        <f t="shared" si="86"/>
        <v>0.00565049680062624</v>
      </c>
      <c r="S465" s="22">
        <f t="shared" si="87"/>
        <v>0.01688616907893159</v>
      </c>
    </row>
    <row r="466" spans="2:19" ht="12.75">
      <c r="B466" s="3">
        <v>40221</v>
      </c>
      <c r="C466" s="2">
        <v>5142.45</v>
      </c>
      <c r="D466" s="2">
        <v>264</v>
      </c>
      <c r="E466" s="2">
        <v>65854</v>
      </c>
      <c r="F466" s="21">
        <f t="shared" si="77"/>
        <v>-0.0036937404731318376</v>
      </c>
      <c r="G466" s="21">
        <f t="shared" si="78"/>
        <v>-0.013170463189745121</v>
      </c>
      <c r="H466" s="21">
        <f t="shared" si="79"/>
        <v>-0.004152087309521802</v>
      </c>
      <c r="I466" s="21"/>
      <c r="J466" s="21"/>
      <c r="K466" s="21"/>
      <c r="L466" s="22">
        <f t="shared" si="80"/>
        <v>0.00045834683638996433</v>
      </c>
      <c r="M466" s="22">
        <f t="shared" si="81"/>
        <v>-0.00901837588022332</v>
      </c>
      <c r="N466" s="22">
        <f t="shared" si="82"/>
        <v>-0.0017788323181185824</v>
      </c>
      <c r="O466" s="22">
        <f t="shared" si="83"/>
        <v>-0.013181526046970754</v>
      </c>
      <c r="P466" s="24">
        <f t="shared" si="84"/>
        <v>-0.0018215948825628069</v>
      </c>
      <c r="Q466" s="24">
        <f t="shared" si="85"/>
        <v>-0.013261102587337557</v>
      </c>
      <c r="R466" s="22">
        <f t="shared" si="86"/>
        <v>-0.003773105552496917</v>
      </c>
      <c r="S466" s="22">
        <f t="shared" si="87"/>
        <v>-0.013249828269110201</v>
      </c>
    </row>
    <row r="467" spans="2:19" ht="12.75">
      <c r="B467" s="3">
        <v>40224</v>
      </c>
      <c r="C467" s="2">
        <v>5167.47</v>
      </c>
      <c r="D467" s="2">
        <v>270</v>
      </c>
      <c r="E467" s="2">
        <v>65854</v>
      </c>
      <c r="F467" s="21">
        <f t="shared" si="77"/>
        <v>0.004853587441410702</v>
      </c>
      <c r="G467" s="21">
        <f t="shared" si="78"/>
        <v>0.022472855852058576</v>
      </c>
      <c r="H467" s="21">
        <f t="shared" si="79"/>
        <v>0</v>
      </c>
      <c r="I467" s="21"/>
      <c r="J467" s="21"/>
      <c r="K467" s="21"/>
      <c r="L467" s="22">
        <f t="shared" si="80"/>
        <v>0.004853587441410702</v>
      </c>
      <c r="M467" s="22">
        <f t="shared" si="81"/>
        <v>0.022472855852058576</v>
      </c>
      <c r="N467" s="22">
        <f t="shared" si="82"/>
        <v>0.004853587441410702</v>
      </c>
      <c r="O467" s="22">
        <f t="shared" si="83"/>
        <v>0.022472855852058576</v>
      </c>
      <c r="P467" s="24">
        <f t="shared" si="84"/>
        <v>0.004810824876966478</v>
      </c>
      <c r="Q467" s="24">
        <f t="shared" si="85"/>
        <v>0.02239327931169177</v>
      </c>
      <c r="R467" s="22">
        <f t="shared" si="86"/>
        <v>0.0047742223620456225</v>
      </c>
      <c r="S467" s="22">
        <f t="shared" si="87"/>
        <v>0.022393490772693498</v>
      </c>
    </row>
    <row r="468" spans="2:19" ht="12.75">
      <c r="B468" s="3">
        <v>40225</v>
      </c>
      <c r="C468" s="2">
        <v>5244.06</v>
      </c>
      <c r="D468" s="2">
        <v>264.25</v>
      </c>
      <c r="E468" s="2">
        <v>65854</v>
      </c>
      <c r="F468" s="21">
        <f t="shared" si="77"/>
        <v>0.014712800441900882</v>
      </c>
      <c r="G468" s="21">
        <f t="shared" si="78"/>
        <v>-0.021526334248027704</v>
      </c>
      <c r="H468" s="21">
        <f t="shared" si="79"/>
        <v>0</v>
      </c>
      <c r="I468" s="21"/>
      <c r="J468" s="21"/>
      <c r="K468" s="21"/>
      <c r="L468" s="22">
        <f t="shared" si="80"/>
        <v>0.014712800441900882</v>
      </c>
      <c r="M468" s="22">
        <f t="shared" si="81"/>
        <v>-0.021526334248027704</v>
      </c>
      <c r="N468" s="22">
        <f t="shared" si="82"/>
        <v>0.014712800441900882</v>
      </c>
      <c r="O468" s="22">
        <f t="shared" si="83"/>
        <v>-0.021526334248027704</v>
      </c>
      <c r="P468" s="24">
        <f t="shared" si="84"/>
        <v>0.014670037877456658</v>
      </c>
      <c r="Q468" s="24">
        <f t="shared" si="85"/>
        <v>-0.02160591078839451</v>
      </c>
      <c r="R468" s="22">
        <f t="shared" si="86"/>
        <v>0.014633435362535802</v>
      </c>
      <c r="S468" s="22">
        <f t="shared" si="87"/>
        <v>-0.021605699327392782</v>
      </c>
    </row>
    <row r="469" spans="2:19" ht="12.75">
      <c r="B469" s="3">
        <v>40226</v>
      </c>
      <c r="C469" s="2">
        <v>5276.64</v>
      </c>
      <c r="D469" s="2">
        <v>265.5</v>
      </c>
      <c r="E469" s="2">
        <v>67284</v>
      </c>
      <c r="F469" s="21">
        <f t="shared" si="77"/>
        <v>0.006193524032930712</v>
      </c>
      <c r="G469" s="21">
        <f t="shared" si="78"/>
        <v>0.004719215931646596</v>
      </c>
      <c r="H469" s="21">
        <f t="shared" si="79"/>
        <v>0.02148229646968098</v>
      </c>
      <c r="I469" s="21"/>
      <c r="J469" s="21"/>
      <c r="K469" s="21"/>
      <c r="L469" s="22">
        <f t="shared" si="80"/>
        <v>-0.015288772436750267</v>
      </c>
      <c r="M469" s="22">
        <f t="shared" si="81"/>
        <v>-0.016763080538034384</v>
      </c>
      <c r="N469" s="22">
        <f t="shared" si="82"/>
        <v>-0.0037139325380974872</v>
      </c>
      <c r="O469" s="22">
        <f t="shared" si="83"/>
        <v>0.004776453547574806</v>
      </c>
      <c r="P469" s="24">
        <f t="shared" si="84"/>
        <v>-0.003756695102541713</v>
      </c>
      <c r="Q469" s="24">
        <f t="shared" si="85"/>
        <v>0.004696877007208003</v>
      </c>
      <c r="R469" s="22">
        <f t="shared" si="86"/>
        <v>0.0061141589535656325</v>
      </c>
      <c r="S469" s="22">
        <f t="shared" si="87"/>
        <v>0.004639850852281517</v>
      </c>
    </row>
    <row r="470" spans="2:19" ht="12.75">
      <c r="B470" s="3">
        <v>40227</v>
      </c>
      <c r="C470" s="2">
        <v>5325.09</v>
      </c>
      <c r="D470" s="2">
        <v>270</v>
      </c>
      <c r="E470" s="2">
        <v>67836</v>
      </c>
      <c r="F470" s="21">
        <f t="shared" si="77"/>
        <v>0.009140081344585996</v>
      </c>
      <c r="G470" s="21">
        <f t="shared" si="78"/>
        <v>0.01680711831638119</v>
      </c>
      <c r="H470" s="21">
        <f t="shared" si="79"/>
        <v>0.008170560551618264</v>
      </c>
      <c r="I470" s="21"/>
      <c r="J470" s="21"/>
      <c r="K470" s="21"/>
      <c r="L470" s="22">
        <f t="shared" si="80"/>
        <v>0.0009695207929677329</v>
      </c>
      <c r="M470" s="22">
        <f t="shared" si="81"/>
        <v>0.008636557764762928</v>
      </c>
      <c r="N470" s="22">
        <f t="shared" si="82"/>
        <v>0.005371886731856295</v>
      </c>
      <c r="O470" s="22">
        <f t="shared" si="83"/>
        <v>0.016828888028359225</v>
      </c>
      <c r="P470" s="24">
        <f t="shared" si="84"/>
        <v>0.005329124167412071</v>
      </c>
      <c r="Q470" s="24">
        <f t="shared" si="85"/>
        <v>0.016749311487992424</v>
      </c>
      <c r="R470" s="22">
        <f t="shared" si="86"/>
        <v>0.009060716265220916</v>
      </c>
      <c r="S470" s="22">
        <f t="shared" si="87"/>
        <v>0.016727753237016113</v>
      </c>
    </row>
    <row r="471" spans="2:19" ht="12.75">
      <c r="B471" s="3">
        <v>40228</v>
      </c>
      <c r="C471" s="2">
        <v>5358.17</v>
      </c>
      <c r="D471" s="2">
        <v>270</v>
      </c>
      <c r="E471" s="2">
        <v>67597</v>
      </c>
      <c r="F471" s="21">
        <f t="shared" si="77"/>
        <v>0.006192886014786409</v>
      </c>
      <c r="G471" s="21">
        <f t="shared" si="78"/>
        <v>0</v>
      </c>
      <c r="H471" s="21">
        <f t="shared" si="79"/>
        <v>-0.003529424115224096</v>
      </c>
      <c r="I471" s="21"/>
      <c r="J471" s="21"/>
      <c r="K471" s="21"/>
      <c r="L471" s="22">
        <f t="shared" si="80"/>
        <v>0.009722310130010505</v>
      </c>
      <c r="M471" s="22">
        <f t="shared" si="81"/>
        <v>0.003529424115224096</v>
      </c>
      <c r="N471" s="22">
        <f t="shared" si="82"/>
        <v>0.007820627080164306</v>
      </c>
      <c r="O471" s="22">
        <f t="shared" si="83"/>
        <v>-9.403828042317185E-06</v>
      </c>
      <c r="P471" s="24">
        <f t="shared" si="84"/>
        <v>0.007777864515720082</v>
      </c>
      <c r="Q471" s="24">
        <f t="shared" si="85"/>
        <v>-8.898036840912053E-05</v>
      </c>
      <c r="R471" s="22">
        <f t="shared" si="86"/>
        <v>0.00611352093542133</v>
      </c>
      <c r="S471" s="22">
        <f t="shared" si="87"/>
        <v>-7.936507936507937E-05</v>
      </c>
    </row>
    <row r="472" spans="2:19" ht="12.75">
      <c r="B472" s="3">
        <v>40231</v>
      </c>
      <c r="C472" s="2">
        <v>5352.07</v>
      </c>
      <c r="D472" s="2">
        <v>277</v>
      </c>
      <c r="E472" s="2">
        <v>67184</v>
      </c>
      <c r="F472" s="21">
        <f t="shared" si="77"/>
        <v>-0.001139096912783313</v>
      </c>
      <c r="G472" s="21">
        <f t="shared" si="78"/>
        <v>0.025595547188963723</v>
      </c>
      <c r="H472" s="21">
        <f t="shared" si="79"/>
        <v>-0.006128479424092548</v>
      </c>
      <c r="I472" s="21"/>
      <c r="J472" s="21"/>
      <c r="K472" s="21"/>
      <c r="L472" s="22">
        <f t="shared" si="80"/>
        <v>0.004989382511309235</v>
      </c>
      <c r="M472" s="22">
        <f t="shared" si="81"/>
        <v>0.03172402661305627</v>
      </c>
      <c r="N472" s="22">
        <f t="shared" si="82"/>
        <v>0.0016873068577041958</v>
      </c>
      <c r="O472" s="22">
        <f t="shared" si="83"/>
        <v>0.025579218415548124</v>
      </c>
      <c r="P472" s="24">
        <f t="shared" si="84"/>
        <v>0.0016445442932599718</v>
      </c>
      <c r="Q472" s="24">
        <f t="shared" si="85"/>
        <v>0.02549964187518132</v>
      </c>
      <c r="R472" s="22">
        <f t="shared" si="86"/>
        <v>-0.0012184619921483922</v>
      </c>
      <c r="S472" s="22">
        <f t="shared" si="87"/>
        <v>0.025516182109598644</v>
      </c>
    </row>
    <row r="473" spans="2:19" ht="12.75">
      <c r="B473" s="3">
        <v>40232</v>
      </c>
      <c r="C473" s="2">
        <v>5315.09</v>
      </c>
      <c r="D473" s="2">
        <v>274</v>
      </c>
      <c r="E473" s="2">
        <v>66108</v>
      </c>
      <c r="F473" s="21">
        <f t="shared" si="77"/>
        <v>-0.006933457104667119</v>
      </c>
      <c r="G473" s="21">
        <f t="shared" si="78"/>
        <v>-0.01088939979926832</v>
      </c>
      <c r="H473" s="21">
        <f t="shared" si="79"/>
        <v>-0.01614535566325772</v>
      </c>
      <c r="I473" s="21"/>
      <c r="J473" s="21"/>
      <c r="K473" s="21"/>
      <c r="L473" s="22">
        <f t="shared" si="80"/>
        <v>0.0092118985585906</v>
      </c>
      <c r="M473" s="22">
        <f t="shared" si="81"/>
        <v>0.0052559558639894005</v>
      </c>
      <c r="N473" s="22">
        <f t="shared" si="82"/>
        <v>0.0005126467270758512</v>
      </c>
      <c r="O473" s="22">
        <f t="shared" si="83"/>
        <v>-0.010932417624098273</v>
      </c>
      <c r="P473" s="24">
        <f t="shared" si="84"/>
        <v>0.0004698841626316272</v>
      </c>
      <c r="Q473" s="24">
        <f t="shared" si="85"/>
        <v>-0.011011994164465078</v>
      </c>
      <c r="R473" s="22">
        <f t="shared" si="86"/>
        <v>-0.0070128221840321985</v>
      </c>
      <c r="S473" s="22">
        <f t="shared" si="87"/>
        <v>-0.0109687648786334</v>
      </c>
    </row>
    <row r="474" spans="2:19" ht="12.75">
      <c r="B474" s="3">
        <v>40233</v>
      </c>
      <c r="C474" s="2">
        <v>5342.92</v>
      </c>
      <c r="D474" s="2">
        <v>262.5</v>
      </c>
      <c r="E474" s="2">
        <v>65794</v>
      </c>
      <c r="F474" s="21">
        <f t="shared" si="77"/>
        <v>0.005222375143403409</v>
      </c>
      <c r="G474" s="21">
        <f t="shared" si="78"/>
        <v>-0.04287702435639176</v>
      </c>
      <c r="H474" s="21">
        <f t="shared" si="79"/>
        <v>-0.004761119515284897</v>
      </c>
      <c r="I474" s="21"/>
      <c r="J474" s="21"/>
      <c r="K474" s="21"/>
      <c r="L474" s="22">
        <f t="shared" si="80"/>
        <v>0.009983494658688306</v>
      </c>
      <c r="M474" s="22">
        <f t="shared" si="81"/>
        <v>-0.038115904841106864</v>
      </c>
      <c r="N474" s="22">
        <f t="shared" si="82"/>
        <v>0.0074181638894405995</v>
      </c>
      <c r="O474" s="22">
        <f t="shared" si="83"/>
        <v>-0.04288970992427734</v>
      </c>
      <c r="P474" s="24">
        <f t="shared" si="84"/>
        <v>0.007375401324996375</v>
      </c>
      <c r="Q474" s="24">
        <f t="shared" si="85"/>
        <v>-0.04296928646464414</v>
      </c>
      <c r="R474" s="22">
        <f t="shared" si="86"/>
        <v>0.00514301006403833</v>
      </c>
      <c r="S474" s="22">
        <f t="shared" si="87"/>
        <v>-0.042956389435756845</v>
      </c>
    </row>
    <row r="475" spans="2:19" ht="12.75">
      <c r="B475" s="3">
        <v>40234</v>
      </c>
      <c r="C475" s="2">
        <v>5278.22</v>
      </c>
      <c r="D475" s="2">
        <v>266</v>
      </c>
      <c r="E475" s="2">
        <v>66121</v>
      </c>
      <c r="F475" s="21">
        <f t="shared" si="77"/>
        <v>-0.01218340033393319</v>
      </c>
      <c r="G475" s="21">
        <f t="shared" si="78"/>
        <v>0.013245226750020723</v>
      </c>
      <c r="H475" s="21">
        <f t="shared" si="79"/>
        <v>0.0049577480921005595</v>
      </c>
      <c r="I475" s="21"/>
      <c r="J475" s="21"/>
      <c r="K475" s="21"/>
      <c r="L475" s="22">
        <f t="shared" si="80"/>
        <v>-0.017141148426033752</v>
      </c>
      <c r="M475" s="22">
        <f t="shared" si="81"/>
        <v>0.008287478657920164</v>
      </c>
      <c r="N475" s="22">
        <f t="shared" si="82"/>
        <v>-0.014469872545221578</v>
      </c>
      <c r="O475" s="22">
        <f t="shared" si="83"/>
        <v>0.013258436216781643</v>
      </c>
      <c r="P475" s="24">
        <f t="shared" si="84"/>
        <v>-0.014512635109665804</v>
      </c>
      <c r="Q475" s="24">
        <f t="shared" si="85"/>
        <v>0.013178859676414838</v>
      </c>
      <c r="R475" s="22">
        <f t="shared" si="86"/>
        <v>-0.01226276541329827</v>
      </c>
      <c r="S475" s="22">
        <f t="shared" si="87"/>
        <v>0.013165861670655643</v>
      </c>
    </row>
    <row r="476" spans="2:19" ht="12.75">
      <c r="B476" s="3">
        <v>40235</v>
      </c>
      <c r="C476" s="2">
        <v>5354.52</v>
      </c>
      <c r="D476" s="2">
        <v>261.5</v>
      </c>
      <c r="E476" s="2">
        <v>66503</v>
      </c>
      <c r="F476" s="21">
        <f t="shared" si="77"/>
        <v>0.014352144359918629</v>
      </c>
      <c r="G476" s="21">
        <f t="shared" si="78"/>
        <v>-0.01706202527672144</v>
      </c>
      <c r="H476" s="21">
        <f t="shared" si="79"/>
        <v>0.005760662570816912</v>
      </c>
      <c r="I476" s="21"/>
      <c r="J476" s="21"/>
      <c r="K476" s="21"/>
      <c r="L476" s="22">
        <f t="shared" si="80"/>
        <v>0.008591481789101716</v>
      </c>
      <c r="M476" s="22">
        <f t="shared" si="81"/>
        <v>-0.02282268784753835</v>
      </c>
      <c r="N476" s="22">
        <f t="shared" si="82"/>
        <v>0.011695374664869179</v>
      </c>
      <c r="O476" s="22">
        <f t="shared" si="83"/>
        <v>-0.01704667651770092</v>
      </c>
      <c r="P476" s="24">
        <f t="shared" si="84"/>
        <v>0.011652612100424955</v>
      </c>
      <c r="Q476" s="24">
        <f t="shared" si="85"/>
        <v>-0.017126253058067725</v>
      </c>
      <c r="R476" s="22">
        <f t="shared" si="86"/>
        <v>0.014272779280553548</v>
      </c>
      <c r="S476" s="22">
        <f t="shared" si="87"/>
        <v>-0.017141390356086517</v>
      </c>
    </row>
    <row r="477" spans="2:19" ht="12.75">
      <c r="B477" s="3">
        <v>40238</v>
      </c>
      <c r="C477" s="2">
        <v>5405.94</v>
      </c>
      <c r="D477" s="2">
        <v>262.75</v>
      </c>
      <c r="E477" s="2">
        <v>67227</v>
      </c>
      <c r="F477" s="21">
        <f t="shared" si="77"/>
        <v>0.00955728498569233</v>
      </c>
      <c r="G477" s="21">
        <f t="shared" si="78"/>
        <v>0.004768726252082873</v>
      </c>
      <c r="H477" s="21">
        <f t="shared" si="79"/>
        <v>0.010827893122910976</v>
      </c>
      <c r="I477" s="21"/>
      <c r="J477" s="21"/>
      <c r="K477" s="21"/>
      <c r="L477" s="22">
        <f t="shared" si="80"/>
        <v>-0.0012706081372186456</v>
      </c>
      <c r="M477" s="22">
        <f t="shared" si="81"/>
        <v>-0.006059166870828104</v>
      </c>
      <c r="N477" s="22">
        <f t="shared" si="82"/>
        <v>0.004563550678823392</v>
      </c>
      <c r="O477" s="22">
        <f t="shared" si="83"/>
        <v>0.0047975761838746425</v>
      </c>
      <c r="P477" s="24">
        <f t="shared" si="84"/>
        <v>0.004520788114379168</v>
      </c>
      <c r="Q477" s="24">
        <f t="shared" si="85"/>
        <v>0.0047179996435078395</v>
      </c>
      <c r="R477" s="22">
        <f t="shared" si="86"/>
        <v>0.00947791990632725</v>
      </c>
      <c r="S477" s="22">
        <f t="shared" si="87"/>
        <v>0.004689361172717794</v>
      </c>
    </row>
    <row r="478" spans="2:19" ht="12.75">
      <c r="B478" s="3">
        <v>40239</v>
      </c>
      <c r="C478" s="2">
        <v>5484.06</v>
      </c>
      <c r="D478" s="2">
        <v>254.25</v>
      </c>
      <c r="E478" s="2">
        <v>67779</v>
      </c>
      <c r="F478" s="21">
        <f t="shared" si="77"/>
        <v>0.014347353545724272</v>
      </c>
      <c r="G478" s="21">
        <f t="shared" si="78"/>
        <v>-0.03288497482839112</v>
      </c>
      <c r="H478" s="21">
        <f t="shared" si="79"/>
        <v>0.008177459906310785</v>
      </c>
      <c r="I478" s="21"/>
      <c r="J478" s="21"/>
      <c r="K478" s="21"/>
      <c r="L478" s="22">
        <f t="shared" si="80"/>
        <v>0.006169893639413487</v>
      </c>
      <c r="M478" s="22">
        <f t="shared" si="81"/>
        <v>-0.041062434734701905</v>
      </c>
      <c r="N478" s="22">
        <f t="shared" si="82"/>
        <v>0.010575977007957796</v>
      </c>
      <c r="O478" s="22">
        <f t="shared" si="83"/>
        <v>-0.032863186733712954</v>
      </c>
      <c r="P478" s="24">
        <f t="shared" si="84"/>
        <v>0.010533214443513572</v>
      </c>
      <c r="Q478" s="24">
        <f t="shared" si="85"/>
        <v>-0.03294276327407976</v>
      </c>
      <c r="R478" s="22">
        <f t="shared" si="86"/>
        <v>0.014267988466359191</v>
      </c>
      <c r="S478" s="22">
        <f t="shared" si="87"/>
        <v>-0.0329643399077562</v>
      </c>
    </row>
    <row r="479" spans="2:19" ht="12.75">
      <c r="B479" s="3">
        <v>40240</v>
      </c>
      <c r="C479" s="2">
        <v>5533.21</v>
      </c>
      <c r="D479" s="2">
        <v>253</v>
      </c>
      <c r="E479" s="2">
        <v>67641</v>
      </c>
      <c r="F479" s="21">
        <f t="shared" si="77"/>
        <v>0.00892241473010067</v>
      </c>
      <c r="G479" s="21">
        <f t="shared" si="78"/>
        <v>-0.004928546201149093</v>
      </c>
      <c r="H479" s="21">
        <f t="shared" si="79"/>
        <v>-0.0020381043829492485</v>
      </c>
      <c r="I479" s="21"/>
      <c r="J479" s="21"/>
      <c r="K479" s="21"/>
      <c r="L479" s="22">
        <f t="shared" si="80"/>
        <v>0.010960519113049919</v>
      </c>
      <c r="M479" s="22">
        <f t="shared" si="81"/>
        <v>-0.0028904418181998444</v>
      </c>
      <c r="N479" s="22">
        <f t="shared" si="82"/>
        <v>0.009862371530798884</v>
      </c>
      <c r="O479" s="22">
        <f t="shared" si="83"/>
        <v>-0.004933976544038992</v>
      </c>
      <c r="P479" s="24">
        <f t="shared" si="84"/>
        <v>0.00981960896635466</v>
      </c>
      <c r="Q479" s="24">
        <f t="shared" si="85"/>
        <v>-0.005013553084405796</v>
      </c>
      <c r="R479" s="22">
        <f t="shared" si="86"/>
        <v>0.008843049650735589</v>
      </c>
      <c r="S479" s="22">
        <f t="shared" si="87"/>
        <v>-0.005007911280514172</v>
      </c>
    </row>
    <row r="480" spans="2:19" ht="12.75">
      <c r="B480" s="3">
        <v>40241</v>
      </c>
      <c r="C480" s="2">
        <v>5527.16</v>
      </c>
      <c r="D480" s="2">
        <v>253.5</v>
      </c>
      <c r="E480" s="2">
        <v>67814</v>
      </c>
      <c r="F480" s="21">
        <f t="shared" si="77"/>
        <v>-0.0010939960604211926</v>
      </c>
      <c r="G480" s="21">
        <f t="shared" si="78"/>
        <v>0.001974334303717608</v>
      </c>
      <c r="H480" s="21">
        <f t="shared" si="79"/>
        <v>0.0025543552333225795</v>
      </c>
      <c r="I480" s="21"/>
      <c r="J480" s="21"/>
      <c r="K480" s="21"/>
      <c r="L480" s="22">
        <f t="shared" si="80"/>
        <v>-0.003648351293743772</v>
      </c>
      <c r="M480" s="22">
        <f t="shared" si="81"/>
        <v>-0.0005800209296049717</v>
      </c>
      <c r="N480" s="22">
        <f t="shared" si="82"/>
        <v>-0.0022720434622359523</v>
      </c>
      <c r="O480" s="22">
        <f t="shared" si="83"/>
        <v>0.0019811401498242135</v>
      </c>
      <c r="P480" s="24">
        <f t="shared" si="84"/>
        <v>-0.0023148060266801763</v>
      </c>
      <c r="Q480" s="24">
        <f t="shared" si="85"/>
        <v>0.0019015636094574103</v>
      </c>
      <c r="R480" s="22">
        <f t="shared" si="86"/>
        <v>-0.001173361139786272</v>
      </c>
      <c r="S480" s="22">
        <f t="shared" si="87"/>
        <v>0.0018949692243525286</v>
      </c>
    </row>
    <row r="481" spans="2:19" ht="12.75">
      <c r="B481" s="3">
        <v>40242</v>
      </c>
      <c r="C481" s="2">
        <v>5599.76</v>
      </c>
      <c r="D481" s="2">
        <v>244</v>
      </c>
      <c r="E481" s="2">
        <v>68846</v>
      </c>
      <c r="F481" s="21">
        <f t="shared" si="77"/>
        <v>0.013049618450919698</v>
      </c>
      <c r="G481" s="21">
        <f t="shared" si="78"/>
        <v>-0.03819559773803596</v>
      </c>
      <c r="H481" s="21">
        <f t="shared" si="79"/>
        <v>0.01510346286814305</v>
      </c>
      <c r="I481" s="21"/>
      <c r="J481" s="21"/>
      <c r="K481" s="21"/>
      <c r="L481" s="22">
        <f t="shared" si="80"/>
        <v>-0.002053844417223352</v>
      </c>
      <c r="M481" s="22">
        <f t="shared" si="81"/>
        <v>-0.053299060606179005</v>
      </c>
      <c r="N481" s="22">
        <f t="shared" si="82"/>
        <v>0.00608402691607359</v>
      </c>
      <c r="O481" s="22">
        <f t="shared" si="83"/>
        <v>-0.03815535594135221</v>
      </c>
      <c r="P481" s="24">
        <f t="shared" si="84"/>
        <v>0.0060412643516293656</v>
      </c>
      <c r="Q481" s="24">
        <f t="shared" si="85"/>
        <v>-0.03823493248171902</v>
      </c>
      <c r="R481" s="22">
        <f t="shared" si="86"/>
        <v>0.012970253371554618</v>
      </c>
      <c r="S481" s="22">
        <f t="shared" si="87"/>
        <v>-0.03827496281740104</v>
      </c>
    </row>
    <row r="482" spans="2:19" ht="12.75">
      <c r="B482" s="3">
        <v>40245</v>
      </c>
      <c r="C482" s="2">
        <v>5606.72</v>
      </c>
      <c r="D482" s="2">
        <v>255</v>
      </c>
      <c r="E482" s="2">
        <v>68575</v>
      </c>
      <c r="F482" s="21">
        <f t="shared" si="77"/>
        <v>0.0012421386367327725</v>
      </c>
      <c r="G482" s="21">
        <f t="shared" si="78"/>
        <v>0.04409531986522438</v>
      </c>
      <c r="H482" s="21">
        <f t="shared" si="79"/>
        <v>-0.003944089350283361</v>
      </c>
      <c r="I482" s="21"/>
      <c r="J482" s="21"/>
      <c r="K482" s="21"/>
      <c r="L482" s="22">
        <f t="shared" si="80"/>
        <v>0.005186227987016134</v>
      </c>
      <c r="M482" s="22">
        <f t="shared" si="81"/>
        <v>0.04803940921550774</v>
      </c>
      <c r="N482" s="22">
        <f t="shared" si="82"/>
        <v>0.003061119861823719</v>
      </c>
      <c r="O482" s="22">
        <f t="shared" si="83"/>
        <v>0.04408481119955464</v>
      </c>
      <c r="P482" s="24">
        <f t="shared" si="84"/>
        <v>0.0030183572973794945</v>
      </c>
      <c r="Q482" s="24">
        <f t="shared" si="85"/>
        <v>0.04400523465918784</v>
      </c>
      <c r="R482" s="22">
        <f t="shared" si="86"/>
        <v>0.001162773557367693</v>
      </c>
      <c r="S482" s="22">
        <f t="shared" si="87"/>
        <v>0.0440159547858593</v>
      </c>
    </row>
    <row r="483" spans="2:19" ht="12.75">
      <c r="B483" s="3">
        <v>40246</v>
      </c>
      <c r="C483" s="2">
        <v>5602.3</v>
      </c>
      <c r="D483" s="2">
        <v>241</v>
      </c>
      <c r="E483" s="2">
        <v>69576</v>
      </c>
      <c r="F483" s="21">
        <f t="shared" si="77"/>
        <v>-0.0007886506097931909</v>
      </c>
      <c r="G483" s="21">
        <f t="shared" si="78"/>
        <v>-0.05646661166777118</v>
      </c>
      <c r="H483" s="21">
        <f t="shared" si="79"/>
        <v>0.014491643463797084</v>
      </c>
      <c r="I483" s="21"/>
      <c r="J483" s="21"/>
      <c r="K483" s="21"/>
      <c r="L483" s="22">
        <f t="shared" si="80"/>
        <v>-0.015280294073590276</v>
      </c>
      <c r="M483" s="22">
        <f t="shared" si="81"/>
        <v>-0.07095825513156827</v>
      </c>
      <c r="N483" s="22">
        <f t="shared" si="82"/>
        <v>-0.007472076120796131</v>
      </c>
      <c r="O483" s="22">
        <f t="shared" si="83"/>
        <v>-0.056428000007983314</v>
      </c>
      <c r="P483" s="24">
        <f t="shared" si="84"/>
        <v>-0.007514838685240355</v>
      </c>
      <c r="Q483" s="24">
        <f t="shared" si="85"/>
        <v>-0.05650757654835012</v>
      </c>
      <c r="R483" s="22">
        <f t="shared" si="86"/>
        <v>-0.0008680156891582702</v>
      </c>
      <c r="S483" s="22">
        <f t="shared" si="87"/>
        <v>-0.05654597674713626</v>
      </c>
    </row>
    <row r="484" spans="2:19" ht="12.75">
      <c r="B484" s="3">
        <v>40247</v>
      </c>
      <c r="C484" s="2">
        <v>5640.57</v>
      </c>
      <c r="D484" s="2">
        <v>242</v>
      </c>
      <c r="E484" s="2">
        <v>69979</v>
      </c>
      <c r="F484" s="21">
        <f t="shared" si="77"/>
        <v>0.006807896526357369</v>
      </c>
      <c r="G484" s="21">
        <f t="shared" si="78"/>
        <v>0.004140792666031387</v>
      </c>
      <c r="H484" s="21">
        <f t="shared" si="79"/>
        <v>0.005775516752892872</v>
      </c>
      <c r="I484" s="21"/>
      <c r="J484" s="21"/>
      <c r="K484" s="21"/>
      <c r="L484" s="22">
        <f t="shared" si="80"/>
        <v>0.0010323797734644972</v>
      </c>
      <c r="M484" s="22">
        <f t="shared" si="81"/>
        <v>-0.0016347240868614847</v>
      </c>
      <c r="N484" s="22">
        <f t="shared" si="82"/>
        <v>0.004144276206002407</v>
      </c>
      <c r="O484" s="22">
        <f t="shared" si="83"/>
        <v>0.004156181002662696</v>
      </c>
      <c r="P484" s="24">
        <f t="shared" si="84"/>
        <v>0.004101513641558183</v>
      </c>
      <c r="Q484" s="24">
        <f t="shared" si="85"/>
        <v>0.004076604462295892</v>
      </c>
      <c r="R484" s="22">
        <f t="shared" si="86"/>
        <v>0.00672853144699229</v>
      </c>
      <c r="S484" s="22">
        <f t="shared" si="87"/>
        <v>0.004061427586666308</v>
      </c>
    </row>
    <row r="485" spans="2:19" ht="12.75">
      <c r="B485" s="3">
        <v>40248</v>
      </c>
      <c r="C485" s="2">
        <v>5617.26</v>
      </c>
      <c r="D485" s="2">
        <v>234</v>
      </c>
      <c r="E485" s="2">
        <v>69884</v>
      </c>
      <c r="F485" s="21">
        <f t="shared" si="77"/>
        <v>-0.004141123699991715</v>
      </c>
      <c r="G485" s="21">
        <f t="shared" si="78"/>
        <v>-0.033616610798984974</v>
      </c>
      <c r="H485" s="21">
        <f t="shared" si="79"/>
        <v>-0.0013584724281588735</v>
      </c>
      <c r="I485" s="21"/>
      <c r="J485" s="21"/>
      <c r="K485" s="21"/>
      <c r="L485" s="22">
        <f t="shared" si="80"/>
        <v>-0.0027826512718328415</v>
      </c>
      <c r="M485" s="22">
        <f t="shared" si="81"/>
        <v>-0.0322581383708261</v>
      </c>
      <c r="N485" s="22">
        <f t="shared" si="82"/>
        <v>-0.003514607507743897</v>
      </c>
      <c r="O485" s="22">
        <f t="shared" si="83"/>
        <v>-0.03362023032463493</v>
      </c>
      <c r="P485" s="24">
        <f t="shared" si="84"/>
        <v>-0.0035573700721881216</v>
      </c>
      <c r="Q485" s="24">
        <f t="shared" si="85"/>
        <v>-0.033699806865001736</v>
      </c>
      <c r="R485" s="22">
        <f t="shared" si="86"/>
        <v>-0.004220488779356794</v>
      </c>
      <c r="S485" s="22">
        <f t="shared" si="87"/>
        <v>-0.033695975878350055</v>
      </c>
    </row>
    <row r="486" spans="2:19" ht="12.75">
      <c r="B486" s="3">
        <v>40249</v>
      </c>
      <c r="C486" s="2">
        <v>5625.65</v>
      </c>
      <c r="D486" s="2">
        <v>252.25</v>
      </c>
      <c r="E486" s="2">
        <v>69341</v>
      </c>
      <c r="F486" s="21">
        <f t="shared" si="77"/>
        <v>0.0014924964368522348</v>
      </c>
      <c r="G486" s="21">
        <f t="shared" si="78"/>
        <v>0.07509954387601686</v>
      </c>
      <c r="H486" s="21">
        <f t="shared" si="79"/>
        <v>-0.007800362769090261</v>
      </c>
      <c r="I486" s="21"/>
      <c r="J486" s="21"/>
      <c r="K486" s="21"/>
      <c r="L486" s="22">
        <f t="shared" si="80"/>
        <v>0.009292859205942496</v>
      </c>
      <c r="M486" s="22">
        <f t="shared" si="81"/>
        <v>0.08289990664510712</v>
      </c>
      <c r="N486" s="22">
        <f t="shared" si="82"/>
        <v>0.005089958909362963</v>
      </c>
      <c r="O486" s="22">
        <f t="shared" si="83"/>
        <v>0.07507876052220233</v>
      </c>
      <c r="P486" s="24">
        <f t="shared" si="84"/>
        <v>0.005047196344918739</v>
      </c>
      <c r="Q486" s="24">
        <f t="shared" si="85"/>
        <v>0.07499918398183553</v>
      </c>
      <c r="R486" s="22">
        <f t="shared" si="86"/>
        <v>0.0014131313574871555</v>
      </c>
      <c r="S486" s="22">
        <f t="shared" si="87"/>
        <v>0.07502017879665178</v>
      </c>
    </row>
    <row r="487" spans="2:19" ht="12.75">
      <c r="B487" s="3">
        <v>40252</v>
      </c>
      <c r="C487" s="2">
        <v>5593.85</v>
      </c>
      <c r="D487" s="2">
        <v>251.5</v>
      </c>
      <c r="E487" s="2">
        <v>69023</v>
      </c>
      <c r="F487" s="21">
        <f t="shared" si="77"/>
        <v>-0.0056687169938031785</v>
      </c>
      <c r="G487" s="21">
        <f t="shared" si="78"/>
        <v>-0.002977669693924392</v>
      </c>
      <c r="H487" s="21">
        <f t="shared" si="79"/>
        <v>-0.0045965794557281505</v>
      </c>
      <c r="I487" s="21"/>
      <c r="J487" s="21"/>
      <c r="K487" s="21"/>
      <c r="L487" s="22">
        <f t="shared" si="80"/>
        <v>-0.001072137538075028</v>
      </c>
      <c r="M487" s="22">
        <f t="shared" si="81"/>
        <v>0.0016189097618037585</v>
      </c>
      <c r="N487" s="22">
        <f t="shared" si="82"/>
        <v>-0.0035488127555770416</v>
      </c>
      <c r="O487" s="22">
        <f t="shared" si="83"/>
        <v>-0.002989916859856665</v>
      </c>
      <c r="P487" s="24">
        <f t="shared" si="84"/>
        <v>-0.003591575320021266</v>
      </c>
      <c r="Q487" s="24">
        <f t="shared" si="85"/>
        <v>-0.0030694934002234685</v>
      </c>
      <c r="R487" s="22">
        <f t="shared" si="86"/>
        <v>-0.005748082073168258</v>
      </c>
      <c r="S487" s="22">
        <f t="shared" si="87"/>
        <v>-0.0030570347732894712</v>
      </c>
    </row>
    <row r="488" spans="2:19" ht="12.75">
      <c r="B488" s="3">
        <v>40253</v>
      </c>
      <c r="C488" s="2">
        <v>5620.43</v>
      </c>
      <c r="D488" s="2">
        <v>240</v>
      </c>
      <c r="E488" s="2">
        <v>69942</v>
      </c>
      <c r="F488" s="21">
        <f t="shared" si="77"/>
        <v>0.004740393457979888</v>
      </c>
      <c r="G488" s="21">
        <f t="shared" si="78"/>
        <v>-0.04680406619780263</v>
      </c>
      <c r="H488" s="21">
        <f t="shared" si="79"/>
        <v>0.013226544778370526</v>
      </c>
      <c r="I488" s="21"/>
      <c r="J488" s="21"/>
      <c r="K488" s="21"/>
      <c r="L488" s="22">
        <f t="shared" si="80"/>
        <v>-0.008486151320390638</v>
      </c>
      <c r="M488" s="22">
        <f t="shared" si="81"/>
        <v>-0.060030610976173154</v>
      </c>
      <c r="N488" s="22">
        <f t="shared" si="82"/>
        <v>-0.0013595790548010878</v>
      </c>
      <c r="O488" s="22">
        <f t="shared" si="83"/>
        <v>-0.04676882527785954</v>
      </c>
      <c r="P488" s="24">
        <f t="shared" si="84"/>
        <v>-0.0014023416192453118</v>
      </c>
      <c r="Q488" s="24">
        <f t="shared" si="85"/>
        <v>-0.046848401818226346</v>
      </c>
      <c r="R488" s="22">
        <f t="shared" si="86"/>
        <v>0.004661028378614809</v>
      </c>
      <c r="S488" s="22">
        <f t="shared" si="87"/>
        <v>-0.04688343127716771</v>
      </c>
    </row>
    <row r="489" spans="2:19" ht="12.75">
      <c r="B489" s="3">
        <v>40254</v>
      </c>
      <c r="C489" s="2">
        <v>5644.63</v>
      </c>
      <c r="D489" s="2">
        <v>232.5</v>
      </c>
      <c r="E489" s="2">
        <v>69723</v>
      </c>
      <c r="F489" s="21">
        <f t="shared" si="77"/>
        <v>0.00429647728943919</v>
      </c>
      <c r="G489" s="21">
        <f t="shared" si="78"/>
        <v>-0.0317486983145803</v>
      </c>
      <c r="H489" s="21">
        <f t="shared" si="79"/>
        <v>-0.0031360781797654534</v>
      </c>
      <c r="I489" s="21"/>
      <c r="J489" s="21"/>
      <c r="K489" s="21"/>
      <c r="L489" s="22">
        <f t="shared" si="80"/>
        <v>0.007432555469204644</v>
      </c>
      <c r="M489" s="22">
        <f t="shared" si="81"/>
        <v>-0.028612620134814845</v>
      </c>
      <c r="N489" s="22">
        <f t="shared" si="82"/>
        <v>0.005742810478873886</v>
      </c>
      <c r="O489" s="22">
        <f t="shared" si="83"/>
        <v>-0.03175705410832086</v>
      </c>
      <c r="P489" s="24">
        <f t="shared" si="84"/>
        <v>0.005700047914429662</v>
      </c>
      <c r="Q489" s="24">
        <f t="shared" si="85"/>
        <v>-0.031836630648687664</v>
      </c>
      <c r="R489" s="22">
        <f t="shared" si="86"/>
        <v>0.004217112210074111</v>
      </c>
      <c r="S489" s="22">
        <f t="shared" si="87"/>
        <v>-0.03182806339394538</v>
      </c>
    </row>
    <row r="490" spans="2:19" ht="12.75">
      <c r="B490" s="3">
        <v>40255</v>
      </c>
      <c r="C490" s="2">
        <v>5642.62</v>
      </c>
      <c r="D490" s="2">
        <v>216.25</v>
      </c>
      <c r="E490" s="2">
        <v>69697</v>
      </c>
      <c r="F490" s="21">
        <f t="shared" si="77"/>
        <v>-0.00035615407140741586</v>
      </c>
      <c r="G490" s="21">
        <f t="shared" si="78"/>
        <v>-0.07245507921542235</v>
      </c>
      <c r="H490" s="21">
        <f t="shared" si="79"/>
        <v>-0.00037297375270981393</v>
      </c>
      <c r="I490" s="21"/>
      <c r="J490" s="21"/>
      <c r="K490" s="21"/>
      <c r="L490" s="22">
        <f t="shared" si="80"/>
        <v>1.6819681302398073E-05</v>
      </c>
      <c r="M490" s="22">
        <f t="shared" si="81"/>
        <v>-0.07208210546271254</v>
      </c>
      <c r="N490" s="22">
        <f t="shared" si="82"/>
        <v>-0.00018414167681444766</v>
      </c>
      <c r="O490" s="22">
        <f t="shared" si="83"/>
        <v>-0.07245607296990475</v>
      </c>
      <c r="P490" s="24">
        <f t="shared" si="84"/>
        <v>-0.00022690424125867197</v>
      </c>
      <c r="Q490" s="24">
        <f t="shared" si="85"/>
        <v>-0.07253564951027155</v>
      </c>
      <c r="R490" s="22">
        <f t="shared" si="86"/>
        <v>-0.0004355191507724952</v>
      </c>
      <c r="S490" s="22">
        <f t="shared" si="87"/>
        <v>-0.07253444429478743</v>
      </c>
    </row>
    <row r="491" spans="2:19" ht="12.75">
      <c r="B491" s="3">
        <v>40256</v>
      </c>
      <c r="C491" s="2">
        <v>5650.12</v>
      </c>
      <c r="D491" s="2">
        <v>212.5</v>
      </c>
      <c r="E491" s="2">
        <v>68828</v>
      </c>
      <c r="F491" s="21">
        <f t="shared" si="77"/>
        <v>0.0013282872186408962</v>
      </c>
      <c r="G491" s="21">
        <f t="shared" si="78"/>
        <v>-0.01749315744751723</v>
      </c>
      <c r="H491" s="21">
        <f t="shared" si="79"/>
        <v>-0.012546636342363747</v>
      </c>
      <c r="I491" s="21"/>
      <c r="J491" s="21"/>
      <c r="K491" s="21"/>
      <c r="L491" s="22">
        <f t="shared" si="80"/>
        <v>0.013874923561004643</v>
      </c>
      <c r="M491" s="22">
        <f t="shared" si="81"/>
        <v>-0.004946521105153484</v>
      </c>
      <c r="N491" s="22">
        <f t="shared" si="82"/>
        <v>0.00711469161213258</v>
      </c>
      <c r="O491" s="22">
        <f t="shared" si="83"/>
        <v>-0.017526586813561437</v>
      </c>
      <c r="P491" s="24">
        <f t="shared" si="84"/>
        <v>0.007071929047688356</v>
      </c>
      <c r="Q491" s="24">
        <f t="shared" si="85"/>
        <v>-0.017606163353928242</v>
      </c>
      <c r="R491" s="22">
        <f t="shared" si="86"/>
        <v>0.001248922139275817</v>
      </c>
      <c r="S491" s="22">
        <f t="shared" si="87"/>
        <v>-0.01757252252688231</v>
      </c>
    </row>
    <row r="492" spans="2:19" ht="12.75">
      <c r="B492" s="3">
        <v>40259</v>
      </c>
      <c r="C492" s="2">
        <v>5644.54</v>
      </c>
      <c r="D492" s="2">
        <v>207.5</v>
      </c>
      <c r="E492" s="2">
        <v>69041</v>
      </c>
      <c r="F492" s="21">
        <f t="shared" si="77"/>
        <v>-0.000988077632080662</v>
      </c>
      <c r="G492" s="21">
        <f t="shared" si="78"/>
        <v>-0.02381064869371856</v>
      </c>
      <c r="H492" s="21">
        <f t="shared" si="79"/>
        <v>0.0030898921362585968</v>
      </c>
      <c r="I492" s="21"/>
      <c r="J492" s="21"/>
      <c r="K492" s="21"/>
      <c r="L492" s="22">
        <f t="shared" si="80"/>
        <v>-0.004077969768339259</v>
      </c>
      <c r="M492" s="22">
        <f t="shared" si="81"/>
        <v>-0.026900540829977157</v>
      </c>
      <c r="N492" s="22">
        <f t="shared" si="82"/>
        <v>-0.0024131102021482612</v>
      </c>
      <c r="O492" s="22">
        <f t="shared" si="83"/>
        <v>-0.02380241595847052</v>
      </c>
      <c r="P492" s="24">
        <f t="shared" si="84"/>
        <v>-0.0024558727665924852</v>
      </c>
      <c r="Q492" s="24">
        <f t="shared" si="85"/>
        <v>-0.023881992498837323</v>
      </c>
      <c r="R492" s="22">
        <f t="shared" si="86"/>
        <v>-0.0010674427114457413</v>
      </c>
      <c r="S492" s="22">
        <f t="shared" si="87"/>
        <v>-0.023890013773083637</v>
      </c>
    </row>
    <row r="493" spans="2:19" ht="12.75">
      <c r="B493" s="3">
        <v>40260</v>
      </c>
      <c r="C493" s="2">
        <v>5673.63</v>
      </c>
      <c r="D493" s="2">
        <v>214.5</v>
      </c>
      <c r="E493" s="2">
        <v>69386</v>
      </c>
      <c r="F493" s="21">
        <f t="shared" si="77"/>
        <v>0.005140418293047465</v>
      </c>
      <c r="G493" s="21">
        <f t="shared" si="78"/>
        <v>0.033178398697318603</v>
      </c>
      <c r="H493" s="21">
        <f t="shared" si="79"/>
        <v>0.004984587028907797</v>
      </c>
      <c r="I493" s="21"/>
      <c r="J493" s="21"/>
      <c r="K493" s="21"/>
      <c r="L493" s="22">
        <f t="shared" si="80"/>
        <v>0.00015583126413966798</v>
      </c>
      <c r="M493" s="22">
        <f t="shared" si="81"/>
        <v>0.028193811668410805</v>
      </c>
      <c r="N493" s="22">
        <f t="shared" si="82"/>
        <v>0.002841568187188747</v>
      </c>
      <c r="O493" s="22">
        <f t="shared" si="83"/>
        <v>0.03319167967397415</v>
      </c>
      <c r="P493" s="24">
        <f t="shared" si="84"/>
        <v>0.0027988056227445227</v>
      </c>
      <c r="Q493" s="24">
        <f t="shared" si="85"/>
        <v>0.033112103133607344</v>
      </c>
      <c r="R493" s="22">
        <f t="shared" si="86"/>
        <v>0.005061053213682385</v>
      </c>
      <c r="S493" s="22">
        <f t="shared" si="87"/>
        <v>0.03309903361795352</v>
      </c>
    </row>
    <row r="494" spans="2:19" ht="12.75">
      <c r="B494" s="3">
        <v>40261</v>
      </c>
      <c r="C494" s="2">
        <v>5677.88</v>
      </c>
      <c r="D494" s="2">
        <v>217.75</v>
      </c>
      <c r="E494" s="2">
        <v>68913</v>
      </c>
      <c r="F494" s="21">
        <f t="shared" si="77"/>
        <v>0.0007487990934388105</v>
      </c>
      <c r="G494" s="21">
        <f t="shared" si="78"/>
        <v>0.015037877364540502</v>
      </c>
      <c r="H494" s="21">
        <f t="shared" si="79"/>
        <v>-0.006840278588871719</v>
      </c>
      <c r="I494" s="21"/>
      <c r="J494" s="21"/>
      <c r="K494" s="21"/>
      <c r="L494" s="22">
        <f t="shared" si="80"/>
        <v>0.007589077682310529</v>
      </c>
      <c r="M494" s="22">
        <f t="shared" si="81"/>
        <v>0.02187815595341222</v>
      </c>
      <c r="N494" s="22">
        <f t="shared" si="82"/>
        <v>0.00390347872224979</v>
      </c>
      <c r="O494" s="22">
        <f t="shared" si="83"/>
        <v>0.01501965206729333</v>
      </c>
      <c r="P494" s="24">
        <f t="shared" si="84"/>
        <v>0.0038607161578055656</v>
      </c>
      <c r="Q494" s="24">
        <f t="shared" si="85"/>
        <v>0.014940075526926527</v>
      </c>
      <c r="R494" s="22">
        <f t="shared" si="86"/>
        <v>0.0006694340140737311</v>
      </c>
      <c r="S494" s="22">
        <f t="shared" si="87"/>
        <v>0.014958512285175422</v>
      </c>
    </row>
    <row r="495" spans="2:19" ht="12.75">
      <c r="B495" s="3">
        <v>40262</v>
      </c>
      <c r="C495" s="2">
        <v>5727.65</v>
      </c>
      <c r="D495" s="2">
        <v>208.75</v>
      </c>
      <c r="E495" s="2">
        <v>68441</v>
      </c>
      <c r="F495" s="21">
        <f t="shared" si="77"/>
        <v>0.008727400814238062</v>
      </c>
      <c r="G495" s="21">
        <f t="shared" si="78"/>
        <v>-0.04221025200164729</v>
      </c>
      <c r="H495" s="21">
        <f t="shared" si="79"/>
        <v>-0.0068727792115589655</v>
      </c>
      <c r="I495" s="21"/>
      <c r="J495" s="21"/>
      <c r="K495" s="21"/>
      <c r="L495" s="22">
        <f t="shared" si="80"/>
        <v>0.015600180025797028</v>
      </c>
      <c r="M495" s="22">
        <f t="shared" si="81"/>
        <v>-0.03533747279008832</v>
      </c>
      <c r="N495" s="22">
        <f t="shared" si="82"/>
        <v>0.011897069460087313</v>
      </c>
      <c r="O495" s="22">
        <f t="shared" si="83"/>
        <v>-0.04222856389383376</v>
      </c>
      <c r="P495" s="24">
        <f t="shared" si="84"/>
        <v>0.01185430689564309</v>
      </c>
      <c r="Q495" s="24">
        <f t="shared" si="85"/>
        <v>-0.042308140434200565</v>
      </c>
      <c r="R495" s="22">
        <f t="shared" si="86"/>
        <v>0.008648035734872982</v>
      </c>
      <c r="S495" s="22">
        <f t="shared" si="87"/>
        <v>-0.04228961708101237</v>
      </c>
    </row>
    <row r="496" spans="2:19" ht="12.75">
      <c r="B496" s="3">
        <v>40263</v>
      </c>
      <c r="C496" s="2">
        <v>5703.02</v>
      </c>
      <c r="D496" s="2">
        <v>236.5</v>
      </c>
      <c r="E496" s="2">
        <v>68682</v>
      </c>
      <c r="F496" s="21">
        <f t="shared" si="77"/>
        <v>-0.004309465345071458</v>
      </c>
      <c r="G496" s="21">
        <f t="shared" si="78"/>
        <v>0.12481084420102276</v>
      </c>
      <c r="H496" s="21">
        <f t="shared" si="79"/>
        <v>0.003515095908747547</v>
      </c>
      <c r="I496" s="21"/>
      <c r="J496" s="21"/>
      <c r="K496" s="21"/>
      <c r="L496" s="22">
        <f t="shared" si="80"/>
        <v>-0.007824561253819005</v>
      </c>
      <c r="M496" s="22">
        <f t="shared" si="81"/>
        <v>0.12129574829227521</v>
      </c>
      <c r="N496" s="22">
        <f t="shared" si="82"/>
        <v>-0.005930598360718383</v>
      </c>
      <c r="O496" s="22">
        <f t="shared" si="83"/>
        <v>0.12482020985286821</v>
      </c>
      <c r="P496" s="24">
        <f t="shared" si="84"/>
        <v>-0.005973360925162607</v>
      </c>
      <c r="Q496" s="24">
        <f t="shared" si="85"/>
        <v>0.1247406333125014</v>
      </c>
      <c r="R496" s="22">
        <f t="shared" si="86"/>
        <v>-0.004388830424436537</v>
      </c>
      <c r="S496" s="22">
        <f t="shared" si="87"/>
        <v>0.12473147912165768</v>
      </c>
    </row>
    <row r="497" spans="2:19" ht="12.75">
      <c r="B497" s="3">
        <v>40266</v>
      </c>
      <c r="C497" s="2">
        <v>5710.66</v>
      </c>
      <c r="D497" s="2">
        <v>232</v>
      </c>
      <c r="E497" s="2">
        <v>69939</v>
      </c>
      <c r="F497" s="21">
        <f t="shared" si="77"/>
        <v>0.0013387445838777608</v>
      </c>
      <c r="G497" s="21">
        <f t="shared" si="78"/>
        <v>-0.019210836265677697</v>
      </c>
      <c r="H497" s="21">
        <f t="shared" si="79"/>
        <v>0.018136277398930197</v>
      </c>
      <c r="I497" s="21"/>
      <c r="J497" s="21"/>
      <c r="K497" s="21"/>
      <c r="L497" s="22">
        <f t="shared" si="80"/>
        <v>-0.016797532815052436</v>
      </c>
      <c r="M497" s="22">
        <f t="shared" si="81"/>
        <v>-0.0373471136646079</v>
      </c>
      <c r="N497" s="22">
        <f t="shared" si="82"/>
        <v>-0.007025555803821412</v>
      </c>
      <c r="O497" s="22">
        <f t="shared" si="83"/>
        <v>-0.019162513811810042</v>
      </c>
      <c r="P497" s="24">
        <f t="shared" si="84"/>
        <v>-0.007068318368265638</v>
      </c>
      <c r="Q497" s="24">
        <f t="shared" si="85"/>
        <v>-0.019242090352176847</v>
      </c>
      <c r="R497" s="22">
        <f t="shared" si="86"/>
        <v>0.0012593795045126813</v>
      </c>
      <c r="S497" s="22">
        <f t="shared" si="87"/>
        <v>-0.019290201345042775</v>
      </c>
    </row>
    <row r="498" spans="2:19" ht="12.75">
      <c r="B498" s="3">
        <v>40267</v>
      </c>
      <c r="C498" s="2">
        <v>5672.32</v>
      </c>
      <c r="D498" s="2">
        <v>240</v>
      </c>
      <c r="E498" s="2">
        <v>69959</v>
      </c>
      <c r="F498" s="21">
        <f t="shared" si="77"/>
        <v>-0.0067363985504682216</v>
      </c>
      <c r="G498" s="21">
        <f t="shared" si="78"/>
        <v>0.033901551675681416</v>
      </c>
      <c r="H498" s="21">
        <f t="shared" si="79"/>
        <v>0.0002859226026998123</v>
      </c>
      <c r="I498" s="21"/>
      <c r="J498" s="21"/>
      <c r="K498" s="21"/>
      <c r="L498" s="22">
        <f t="shared" si="80"/>
        <v>-0.007022321153168034</v>
      </c>
      <c r="M498" s="22">
        <f t="shared" si="81"/>
        <v>0.0336156290729816</v>
      </c>
      <c r="N498" s="22">
        <f t="shared" si="82"/>
        <v>-0.006868263678245495</v>
      </c>
      <c r="O498" s="22">
        <f t="shared" si="83"/>
        <v>0.0339023134903292</v>
      </c>
      <c r="P498" s="24">
        <f t="shared" si="84"/>
        <v>-0.006911026242689719</v>
      </c>
      <c r="Q498" s="24">
        <f t="shared" si="85"/>
        <v>0.03382273694996239</v>
      </c>
      <c r="R498" s="22">
        <f t="shared" si="86"/>
        <v>-0.006815763629833301</v>
      </c>
      <c r="S498" s="22">
        <f t="shared" si="87"/>
        <v>0.033822186596316334</v>
      </c>
    </row>
    <row r="499" spans="2:19" ht="12.75">
      <c r="B499" s="3">
        <v>40268</v>
      </c>
      <c r="C499" s="2">
        <v>5679.64</v>
      </c>
      <c r="D499" s="2">
        <v>254.25</v>
      </c>
      <c r="E499" s="2">
        <v>70371</v>
      </c>
      <c r="F499" s="21">
        <f t="shared" si="77"/>
        <v>0.0012896453149137252</v>
      </c>
      <c r="G499" s="21">
        <f t="shared" si="78"/>
        <v>0.05767911158667799</v>
      </c>
      <c r="H499" s="21">
        <f t="shared" si="79"/>
        <v>0.00587189031257193</v>
      </c>
      <c r="I499" s="21"/>
      <c r="J499" s="21"/>
      <c r="K499" s="21"/>
      <c r="L499" s="22">
        <f t="shared" si="80"/>
        <v>-0.004582244997658205</v>
      </c>
      <c r="M499" s="22">
        <f t="shared" si="81"/>
        <v>0.05180722127410606</v>
      </c>
      <c r="N499" s="22">
        <f t="shared" si="82"/>
        <v>-0.0014184216901084582</v>
      </c>
      <c r="O499" s="22">
        <f t="shared" si="83"/>
        <v>0.05769475670185261</v>
      </c>
      <c r="P499" s="24">
        <f t="shared" si="84"/>
        <v>-0.0014611842545526827</v>
      </c>
      <c r="Q499" s="24">
        <f t="shared" si="85"/>
        <v>0.057615180161485806</v>
      </c>
      <c r="R499" s="22">
        <f t="shared" si="86"/>
        <v>0.001210280235548646</v>
      </c>
      <c r="S499" s="22">
        <f t="shared" si="87"/>
        <v>0.05759974650731291</v>
      </c>
    </row>
    <row r="500" spans="2:19" ht="12.75">
      <c r="B500" s="3">
        <v>40269</v>
      </c>
      <c r="C500" s="2">
        <v>5744.89</v>
      </c>
      <c r="D500" s="2">
        <v>274</v>
      </c>
      <c r="E500" s="2">
        <v>71136</v>
      </c>
      <c r="F500" s="21">
        <f t="shared" si="77"/>
        <v>0.011422913590235187</v>
      </c>
      <c r="G500" s="21">
        <f t="shared" si="78"/>
        <v>0.07481007145940084</v>
      </c>
      <c r="H500" s="21">
        <f t="shared" si="79"/>
        <v>0.010812291303189793</v>
      </c>
      <c r="I500" s="21"/>
      <c r="J500" s="21"/>
      <c r="K500" s="21"/>
      <c r="L500" s="22">
        <f t="shared" si="80"/>
        <v>0.0006106222870453943</v>
      </c>
      <c r="M500" s="22">
        <f t="shared" si="81"/>
        <v>0.06399778015621105</v>
      </c>
      <c r="N500" s="22">
        <f t="shared" si="82"/>
        <v>0.006436374712939376</v>
      </c>
      <c r="O500" s="22">
        <f t="shared" si="83"/>
        <v>0.07483887982156963</v>
      </c>
      <c r="P500" s="24">
        <f t="shared" si="84"/>
        <v>0.006393612148495152</v>
      </c>
      <c r="Q500" s="24">
        <f t="shared" si="85"/>
        <v>0.07475930328120282</v>
      </c>
      <c r="R500" s="22">
        <f t="shared" si="86"/>
        <v>0.011343548510870107</v>
      </c>
      <c r="S500" s="22">
        <f t="shared" si="87"/>
        <v>0.07473070638003576</v>
      </c>
    </row>
    <row r="501" spans="2:19" ht="12.75">
      <c r="B501" s="3">
        <v>40270</v>
      </c>
      <c r="C501" s="2">
        <v>5744.89</v>
      </c>
      <c r="D501" s="2">
        <v>267.75</v>
      </c>
      <c r="E501" s="2">
        <v>71136</v>
      </c>
      <c r="F501" s="21">
        <f t="shared" si="77"/>
        <v>0</v>
      </c>
      <c r="G501" s="21">
        <f t="shared" si="78"/>
        <v>-0.02307439706021209</v>
      </c>
      <c r="H501" s="21">
        <f t="shared" si="79"/>
        <v>0</v>
      </c>
      <c r="I501" s="21"/>
      <c r="J501" s="21"/>
      <c r="K501" s="21"/>
      <c r="L501" s="22">
        <f t="shared" si="80"/>
        <v>0</v>
      </c>
      <c r="M501" s="22">
        <f t="shared" si="81"/>
        <v>-0.02307439706021209</v>
      </c>
      <c r="N501" s="22">
        <f t="shared" si="82"/>
        <v>0</v>
      </c>
      <c r="O501" s="22">
        <f t="shared" si="83"/>
        <v>-0.02307439706021209</v>
      </c>
      <c r="P501" s="24">
        <f t="shared" si="84"/>
        <v>-4.2762564444224306E-05</v>
      </c>
      <c r="Q501" s="24">
        <f t="shared" si="85"/>
        <v>-0.023153973600578893</v>
      </c>
      <c r="R501" s="22">
        <f t="shared" si="86"/>
        <v>-7.936507936507937E-05</v>
      </c>
      <c r="S501" s="22">
        <f t="shared" si="87"/>
        <v>-0.023153762139577167</v>
      </c>
    </row>
    <row r="502" spans="2:19" ht="12.75">
      <c r="B502" s="3">
        <v>40273</v>
      </c>
      <c r="C502" s="2">
        <v>5744.89</v>
      </c>
      <c r="D502" s="2">
        <v>285.75</v>
      </c>
      <c r="E502" s="2">
        <v>71289</v>
      </c>
      <c r="F502" s="21">
        <f t="shared" si="77"/>
        <v>0</v>
      </c>
      <c r="G502" s="21">
        <f t="shared" si="78"/>
        <v>0.06506359334706187</v>
      </c>
      <c r="H502" s="21">
        <f t="shared" si="79"/>
        <v>0.0021485000365759435</v>
      </c>
      <c r="I502" s="21"/>
      <c r="J502" s="21"/>
      <c r="K502" s="21"/>
      <c r="L502" s="22">
        <f t="shared" si="80"/>
        <v>-0.0021485000365759435</v>
      </c>
      <c r="M502" s="22">
        <f t="shared" si="81"/>
        <v>0.06291509331048592</v>
      </c>
      <c r="N502" s="22">
        <f t="shared" si="82"/>
        <v>-0.0009908703585424805</v>
      </c>
      <c r="O502" s="22">
        <f t="shared" si="83"/>
        <v>0.0650693178290831</v>
      </c>
      <c r="P502" s="24">
        <f t="shared" si="84"/>
        <v>-0.001033632922986705</v>
      </c>
      <c r="Q502" s="24">
        <f t="shared" si="85"/>
        <v>0.06498974128871629</v>
      </c>
      <c r="R502" s="22">
        <f t="shared" si="86"/>
        <v>-7.936507936507937E-05</v>
      </c>
      <c r="S502" s="22">
        <f t="shared" si="87"/>
        <v>0.06498422826769679</v>
      </c>
    </row>
    <row r="503" spans="2:19" ht="12.75">
      <c r="B503" s="3">
        <v>40274</v>
      </c>
      <c r="C503" s="2">
        <v>5780.35</v>
      </c>
      <c r="D503" s="2">
        <v>295.75</v>
      </c>
      <c r="E503" s="2">
        <v>71095</v>
      </c>
      <c r="F503" s="21">
        <f t="shared" si="77"/>
        <v>0.006153470451216819</v>
      </c>
      <c r="G503" s="21">
        <f t="shared" si="78"/>
        <v>0.03439720018357616</v>
      </c>
      <c r="H503" s="21">
        <f t="shared" si="79"/>
        <v>-0.0027250269700242304</v>
      </c>
      <c r="I503" s="21"/>
      <c r="J503" s="21"/>
      <c r="K503" s="21"/>
      <c r="L503" s="22">
        <f t="shared" si="80"/>
        <v>0.00887849742124105</v>
      </c>
      <c r="M503" s="22">
        <f t="shared" si="81"/>
        <v>0.03712222715360039</v>
      </c>
      <c r="N503" s="22">
        <f t="shared" si="82"/>
        <v>0.007410230239375378</v>
      </c>
      <c r="O503" s="22">
        <f t="shared" si="83"/>
        <v>0.0343899395982228</v>
      </c>
      <c r="P503" s="24">
        <f t="shared" si="84"/>
        <v>0.0073674676749311534</v>
      </c>
      <c r="Q503" s="24">
        <f t="shared" si="85"/>
        <v>0.034310363057855994</v>
      </c>
      <c r="R503" s="22">
        <f t="shared" si="86"/>
        <v>0.00607410537185174</v>
      </c>
      <c r="S503" s="22">
        <f t="shared" si="87"/>
        <v>0.034317835104211075</v>
      </c>
    </row>
    <row r="504" spans="2:19" ht="12.75">
      <c r="B504" s="3">
        <v>40275</v>
      </c>
      <c r="C504" s="2">
        <v>5762.06</v>
      </c>
      <c r="D504" s="2">
        <v>306.5</v>
      </c>
      <c r="E504" s="2">
        <v>70792</v>
      </c>
      <c r="F504" s="21">
        <f t="shared" si="77"/>
        <v>-0.0031691848250615918</v>
      </c>
      <c r="G504" s="21">
        <f t="shared" si="78"/>
        <v>0.03570325251776999</v>
      </c>
      <c r="H504" s="21">
        <f t="shared" si="79"/>
        <v>-0.004271010883288717</v>
      </c>
      <c r="I504" s="21"/>
      <c r="J504" s="21"/>
      <c r="K504" s="21"/>
      <c r="L504" s="22">
        <f t="shared" si="80"/>
        <v>0.0011018260582271251</v>
      </c>
      <c r="M504" s="22">
        <f t="shared" si="81"/>
        <v>0.03997426340105871</v>
      </c>
      <c r="N504" s="22">
        <f t="shared" si="82"/>
        <v>-0.0011994301063194507</v>
      </c>
      <c r="O504" s="22">
        <f t="shared" si="83"/>
        <v>0.035691872799549086</v>
      </c>
      <c r="P504" s="24">
        <f t="shared" si="84"/>
        <v>-0.0012421926707636747</v>
      </c>
      <c r="Q504" s="24">
        <f t="shared" si="85"/>
        <v>0.03561229625918228</v>
      </c>
      <c r="R504" s="22">
        <f t="shared" si="86"/>
        <v>-0.003248549904426671</v>
      </c>
      <c r="S504" s="22">
        <f t="shared" si="87"/>
        <v>0.03562388743840491</v>
      </c>
    </row>
    <row r="505" spans="2:19" ht="12.75">
      <c r="B505" s="3">
        <v>40276</v>
      </c>
      <c r="C505" s="2">
        <v>5712.7</v>
      </c>
      <c r="D505" s="2">
        <v>301</v>
      </c>
      <c r="E505" s="2">
        <v>71784</v>
      </c>
      <c r="F505" s="21">
        <f t="shared" si="77"/>
        <v>-0.0086032831107719</v>
      </c>
      <c r="G505" s="21">
        <f t="shared" si="78"/>
        <v>-0.018107490627390328</v>
      </c>
      <c r="H505" s="21">
        <f t="shared" si="79"/>
        <v>0.013915610030707456</v>
      </c>
      <c r="I505" s="21"/>
      <c r="J505" s="21"/>
      <c r="K505" s="21"/>
      <c r="L505" s="22">
        <f t="shared" si="80"/>
        <v>-0.022518893141479354</v>
      </c>
      <c r="M505" s="22">
        <f t="shared" si="81"/>
        <v>-0.03202310065809778</v>
      </c>
      <c r="N505" s="22">
        <f t="shared" si="82"/>
        <v>-0.015021046790422203</v>
      </c>
      <c r="O505" s="22">
        <f t="shared" si="83"/>
        <v>-0.01807041375604799</v>
      </c>
      <c r="P505" s="24">
        <f t="shared" si="84"/>
        <v>-0.015063809354866425</v>
      </c>
      <c r="Q505" s="24">
        <f t="shared" si="85"/>
        <v>-0.01814999029641479</v>
      </c>
      <c r="R505" s="22">
        <f t="shared" si="86"/>
        <v>-0.00868264819013698</v>
      </c>
      <c r="S505" s="22">
        <f t="shared" si="87"/>
        <v>-0.018186855706755406</v>
      </c>
    </row>
    <row r="506" spans="2:19" ht="12.75">
      <c r="B506" s="3">
        <v>40277</v>
      </c>
      <c r="C506" s="2">
        <v>5770.98</v>
      </c>
      <c r="D506" s="2">
        <v>307.75</v>
      </c>
      <c r="E506" s="2">
        <v>71417</v>
      </c>
      <c r="F506" s="21">
        <f t="shared" si="77"/>
        <v>0.010150143570569169</v>
      </c>
      <c r="G506" s="21">
        <f t="shared" si="78"/>
        <v>0.02217750031568717</v>
      </c>
      <c r="H506" s="21">
        <f t="shared" si="79"/>
        <v>-0.0051256737522955426</v>
      </c>
      <c r="I506" s="21"/>
      <c r="J506" s="21"/>
      <c r="K506" s="21"/>
      <c r="L506" s="22">
        <f t="shared" si="80"/>
        <v>0.015275817322864711</v>
      </c>
      <c r="M506" s="22">
        <f t="shared" si="81"/>
        <v>0.027303174067982713</v>
      </c>
      <c r="N506" s="22">
        <f t="shared" si="82"/>
        <v>0.01251406170054186</v>
      </c>
      <c r="O506" s="22">
        <f t="shared" si="83"/>
        <v>0.02216384342634942</v>
      </c>
      <c r="P506" s="24">
        <f t="shared" si="84"/>
        <v>0.012471299136097637</v>
      </c>
      <c r="Q506" s="24">
        <f t="shared" si="85"/>
        <v>0.022084266885982615</v>
      </c>
      <c r="R506" s="22">
        <f t="shared" si="86"/>
        <v>0.010070778491204089</v>
      </c>
      <c r="S506" s="22">
        <f t="shared" si="87"/>
        <v>0.022098135236322092</v>
      </c>
    </row>
    <row r="507" spans="2:19" ht="12.75">
      <c r="B507" s="3">
        <v>40280</v>
      </c>
      <c r="C507" s="2">
        <v>5777.65</v>
      </c>
      <c r="D507" s="2">
        <v>307</v>
      </c>
      <c r="E507" s="2">
        <v>70614</v>
      </c>
      <c r="F507" s="21">
        <f t="shared" si="77"/>
        <v>0.0011551154971011135</v>
      </c>
      <c r="G507" s="21">
        <f t="shared" si="78"/>
        <v>-0.0024400174773657113</v>
      </c>
      <c r="H507" s="21">
        <f t="shared" si="79"/>
        <v>-0.011307511119880908</v>
      </c>
      <c r="I507" s="21"/>
      <c r="J507" s="21"/>
      <c r="K507" s="21"/>
      <c r="L507" s="22">
        <f t="shared" si="80"/>
        <v>0.012462626616982022</v>
      </c>
      <c r="M507" s="22">
        <f t="shared" si="81"/>
        <v>0.008867493642515198</v>
      </c>
      <c r="N507" s="22">
        <f t="shared" si="82"/>
        <v>0.006370045637589124</v>
      </c>
      <c r="O507" s="22">
        <f t="shared" si="83"/>
        <v>-0.002470145307483741</v>
      </c>
      <c r="P507" s="24">
        <f t="shared" si="84"/>
        <v>0.006327283073144901</v>
      </c>
      <c r="Q507" s="24">
        <f t="shared" si="85"/>
        <v>-0.0025497218478505446</v>
      </c>
      <c r="R507" s="22">
        <f t="shared" si="86"/>
        <v>0.001075750417736034</v>
      </c>
      <c r="S507" s="22">
        <f t="shared" si="87"/>
        <v>-0.0025193825567307905</v>
      </c>
    </row>
    <row r="508" spans="2:19" ht="12.75">
      <c r="B508" s="3">
        <v>40281</v>
      </c>
      <c r="C508" s="2">
        <v>5761.66</v>
      </c>
      <c r="D508" s="2">
        <v>313.75</v>
      </c>
      <c r="E508" s="2">
        <v>70792</v>
      </c>
      <c r="F508" s="21">
        <f t="shared" si="77"/>
        <v>-0.0027713979838413496</v>
      </c>
      <c r="G508" s="21">
        <f t="shared" si="78"/>
        <v>0.02174874285879639</v>
      </c>
      <c r="H508" s="21">
        <f t="shared" si="79"/>
        <v>0.0025175748414689625</v>
      </c>
      <c r="I508" s="21"/>
      <c r="J508" s="21"/>
      <c r="K508" s="21"/>
      <c r="L508" s="22">
        <f t="shared" si="80"/>
        <v>-0.005288972825310313</v>
      </c>
      <c r="M508" s="22">
        <f t="shared" si="81"/>
        <v>0.019231168017327428</v>
      </c>
      <c r="N508" s="22">
        <f t="shared" si="82"/>
        <v>-0.003932482574651736</v>
      </c>
      <c r="O508" s="22">
        <f t="shared" si="83"/>
        <v>0.021755450706909832</v>
      </c>
      <c r="P508" s="24">
        <f t="shared" si="84"/>
        <v>-0.003975245139095961</v>
      </c>
      <c r="Q508" s="24">
        <f t="shared" si="85"/>
        <v>0.021675874166543027</v>
      </c>
      <c r="R508" s="22">
        <f t="shared" si="86"/>
        <v>-0.002850763063206429</v>
      </c>
      <c r="S508" s="22">
        <f t="shared" si="87"/>
        <v>0.02166937777943131</v>
      </c>
    </row>
    <row r="509" spans="2:19" ht="12.75">
      <c r="B509" s="3">
        <v>40282</v>
      </c>
      <c r="C509" s="2">
        <v>5796.25</v>
      </c>
      <c r="D509" s="2">
        <v>313.25</v>
      </c>
      <c r="E509" s="2">
        <v>71034</v>
      </c>
      <c r="F509" s="21">
        <f t="shared" si="77"/>
        <v>0.005985529091331081</v>
      </c>
      <c r="G509" s="21">
        <f t="shared" si="78"/>
        <v>-0.0015948966698160025</v>
      </c>
      <c r="H509" s="21">
        <f t="shared" si="79"/>
        <v>0.0034126356925050327</v>
      </c>
      <c r="I509" s="21"/>
      <c r="J509" s="21"/>
      <c r="K509" s="21"/>
      <c r="L509" s="22">
        <f t="shared" si="80"/>
        <v>0.002572893398826048</v>
      </c>
      <c r="M509" s="22">
        <f t="shared" si="81"/>
        <v>-0.0050075323623210355</v>
      </c>
      <c r="N509" s="22">
        <f t="shared" si="82"/>
        <v>0.00441164987576617</v>
      </c>
      <c r="O509" s="22">
        <f t="shared" si="83"/>
        <v>-0.0015858040138540953</v>
      </c>
      <c r="P509" s="24">
        <f t="shared" si="84"/>
        <v>0.004368887311321946</v>
      </c>
      <c r="Q509" s="24">
        <f t="shared" si="85"/>
        <v>-0.0016653805542208987</v>
      </c>
      <c r="R509" s="22">
        <f t="shared" si="86"/>
        <v>0.005906164011966001</v>
      </c>
      <c r="S509" s="22">
        <f t="shared" si="87"/>
        <v>-0.001674261749181082</v>
      </c>
    </row>
    <row r="510" spans="2:19" ht="12.75">
      <c r="B510" s="3">
        <v>40283</v>
      </c>
      <c r="C510" s="2">
        <v>5825.01</v>
      </c>
      <c r="D510" s="2">
        <v>318.75</v>
      </c>
      <c r="E510" s="2">
        <v>70524</v>
      </c>
      <c r="F510" s="21">
        <f t="shared" si="77"/>
        <v>0.004949559464954579</v>
      </c>
      <c r="G510" s="21">
        <f t="shared" si="78"/>
        <v>0.017405502696458155</v>
      </c>
      <c r="H510" s="21">
        <f t="shared" si="79"/>
        <v>-0.007205558239040495</v>
      </c>
      <c r="I510" s="21"/>
      <c r="J510" s="21"/>
      <c r="K510" s="21"/>
      <c r="L510" s="22">
        <f t="shared" si="80"/>
        <v>0.012155117703995074</v>
      </c>
      <c r="M510" s="22">
        <f t="shared" si="81"/>
        <v>0.024611060935498648</v>
      </c>
      <c r="N510" s="22">
        <f t="shared" si="82"/>
        <v>0.008272703032219959</v>
      </c>
      <c r="O510" s="22">
        <f t="shared" si="83"/>
        <v>0.017386304144961735</v>
      </c>
      <c r="P510" s="24">
        <f t="shared" si="84"/>
        <v>0.008229940467775735</v>
      </c>
      <c r="Q510" s="24">
        <f t="shared" si="85"/>
        <v>0.01730672760459493</v>
      </c>
      <c r="R510" s="22">
        <f t="shared" si="86"/>
        <v>0.0048701943855895</v>
      </c>
      <c r="S510" s="22">
        <f t="shared" si="87"/>
        <v>0.017326137617093076</v>
      </c>
    </row>
    <row r="511" spans="2:19" ht="12.75">
      <c r="B511" s="3">
        <v>40284</v>
      </c>
      <c r="C511" s="2">
        <v>5743.96</v>
      </c>
      <c r="D511" s="2">
        <v>323</v>
      </c>
      <c r="E511" s="2">
        <v>69421</v>
      </c>
      <c r="F511" s="21">
        <f t="shared" si="77"/>
        <v>-0.014011848255113165</v>
      </c>
      <c r="G511" s="21">
        <f t="shared" si="78"/>
        <v>0.013245226750020723</v>
      </c>
      <c r="H511" s="21">
        <f t="shared" si="79"/>
        <v>-0.015763662018040737</v>
      </c>
      <c r="I511" s="21"/>
      <c r="J511" s="21"/>
      <c r="K511" s="21"/>
      <c r="L511" s="22">
        <f t="shared" si="80"/>
        <v>0.0017518137629275714</v>
      </c>
      <c r="M511" s="22">
        <f t="shared" si="81"/>
        <v>0.029008888768061458</v>
      </c>
      <c r="N511" s="22">
        <f t="shared" si="82"/>
        <v>-0.006741778359907746</v>
      </c>
      <c r="O511" s="22">
        <f t="shared" si="83"/>
        <v>0.01320322591302994</v>
      </c>
      <c r="P511" s="24">
        <f t="shared" si="84"/>
        <v>-0.006784540924351971</v>
      </c>
      <c r="Q511" s="24">
        <f t="shared" si="85"/>
        <v>0.013123649372663138</v>
      </c>
      <c r="R511" s="22">
        <f t="shared" si="86"/>
        <v>-0.014091213334478245</v>
      </c>
      <c r="S511" s="22">
        <f t="shared" si="87"/>
        <v>0.013165861670655643</v>
      </c>
    </row>
    <row r="512" spans="2:19" ht="12.75">
      <c r="B512" s="3">
        <v>40287</v>
      </c>
      <c r="C512" s="2">
        <v>5727.91</v>
      </c>
      <c r="D512" s="2">
        <v>312.5</v>
      </c>
      <c r="E512" s="2">
        <v>69097</v>
      </c>
      <c r="F512" s="21">
        <f t="shared" si="77"/>
        <v>-0.002798150688972591</v>
      </c>
      <c r="G512" s="21">
        <f t="shared" si="78"/>
        <v>-0.03304785404620039</v>
      </c>
      <c r="H512" s="21">
        <f t="shared" si="79"/>
        <v>-0.00467810090940874</v>
      </c>
      <c r="I512" s="21"/>
      <c r="J512" s="21"/>
      <c r="K512" s="21"/>
      <c r="L512" s="22">
        <f t="shared" si="80"/>
        <v>0.0018799502204361494</v>
      </c>
      <c r="M512" s="22">
        <f t="shared" si="81"/>
        <v>-0.028369753136791652</v>
      </c>
      <c r="N512" s="22">
        <f t="shared" si="82"/>
        <v>-0.0006406494339150628</v>
      </c>
      <c r="O512" s="22">
        <f t="shared" si="83"/>
        <v>-0.033060318418596704</v>
      </c>
      <c r="P512" s="24">
        <f t="shared" si="84"/>
        <v>-0.0006834119983592873</v>
      </c>
      <c r="Q512" s="24">
        <f t="shared" si="85"/>
        <v>-0.03313989495896351</v>
      </c>
      <c r="R512" s="22">
        <f t="shared" si="86"/>
        <v>-0.00287751576833767</v>
      </c>
      <c r="S512" s="22">
        <f t="shared" si="87"/>
        <v>-0.033127219125565474</v>
      </c>
    </row>
    <row r="513" spans="2:19" ht="12.75">
      <c r="B513" s="3">
        <v>40288</v>
      </c>
      <c r="C513" s="2">
        <v>5783.69</v>
      </c>
      <c r="D513" s="2">
        <v>329.5</v>
      </c>
      <c r="E513" s="2">
        <v>69318</v>
      </c>
      <c r="F513" s="21">
        <f t="shared" si="77"/>
        <v>0.00969117004848993</v>
      </c>
      <c r="G513" s="21">
        <f t="shared" si="78"/>
        <v>0.052971884766105724</v>
      </c>
      <c r="H513" s="21">
        <f t="shared" si="79"/>
        <v>0.00319329823787231</v>
      </c>
      <c r="I513" s="21"/>
      <c r="J513" s="21"/>
      <c r="K513" s="21"/>
      <c r="L513" s="22">
        <f t="shared" si="80"/>
        <v>0.00649787181061762</v>
      </c>
      <c r="M513" s="22">
        <f t="shared" si="81"/>
        <v>0.049778586528233415</v>
      </c>
      <c r="N513" s="22">
        <f t="shared" si="82"/>
        <v>0.008218447443869317</v>
      </c>
      <c r="O513" s="22">
        <f t="shared" si="83"/>
        <v>0.05298039301746244</v>
      </c>
      <c r="P513" s="24">
        <f t="shared" si="84"/>
        <v>0.00817568487942509</v>
      </c>
      <c r="Q513" s="24">
        <f t="shared" si="85"/>
        <v>0.05290081647709564</v>
      </c>
      <c r="R513" s="22">
        <f t="shared" si="86"/>
        <v>0.00961180496912485</v>
      </c>
      <c r="S513" s="22">
        <f t="shared" si="87"/>
        <v>0.05289251968674064</v>
      </c>
    </row>
    <row r="514" spans="2:19" ht="12.75">
      <c r="B514" s="3">
        <v>40289</v>
      </c>
      <c r="C514" s="2">
        <v>5723.43</v>
      </c>
      <c r="D514" s="2">
        <v>321</v>
      </c>
      <c r="E514" s="2">
        <v>69318</v>
      </c>
      <c r="F514" s="21">
        <f t="shared" si="77"/>
        <v>-0.01047361126996426</v>
      </c>
      <c r="G514" s="21">
        <f t="shared" si="78"/>
        <v>-0.026135230812546015</v>
      </c>
      <c r="H514" s="21">
        <f t="shared" si="79"/>
        <v>0</v>
      </c>
      <c r="I514" s="21"/>
      <c r="J514" s="21"/>
      <c r="K514" s="21"/>
      <c r="L514" s="22">
        <f t="shared" si="80"/>
        <v>-0.01047361126996426</v>
      </c>
      <c r="M514" s="22">
        <f t="shared" si="81"/>
        <v>-0.026135230812546015</v>
      </c>
      <c r="N514" s="22">
        <f t="shared" si="82"/>
        <v>-0.01047361126996426</v>
      </c>
      <c r="O514" s="22">
        <f t="shared" si="83"/>
        <v>-0.026135230812546015</v>
      </c>
      <c r="P514" s="24">
        <f t="shared" si="84"/>
        <v>-0.010516373834408484</v>
      </c>
      <c r="Q514" s="24">
        <f t="shared" si="85"/>
        <v>-0.02621480735291282</v>
      </c>
      <c r="R514" s="22">
        <f t="shared" si="86"/>
        <v>-0.01055297634932934</v>
      </c>
      <c r="S514" s="22">
        <f t="shared" si="87"/>
        <v>-0.026214595891911094</v>
      </c>
    </row>
    <row r="515" spans="2:19" ht="12.75">
      <c r="B515" s="3">
        <v>40290</v>
      </c>
      <c r="C515" s="2">
        <v>5665.33</v>
      </c>
      <c r="D515" s="2">
        <v>303.25</v>
      </c>
      <c r="E515" s="2">
        <v>69386</v>
      </c>
      <c r="F515" s="21">
        <f t="shared" si="77"/>
        <v>-0.010203130812380527</v>
      </c>
      <c r="G515" s="21">
        <f t="shared" si="78"/>
        <v>-0.05688357530585639</v>
      </c>
      <c r="H515" s="21">
        <f t="shared" si="79"/>
        <v>0.0009805053271410228</v>
      </c>
      <c r="I515" s="21"/>
      <c r="J515" s="21"/>
      <c r="K515" s="21"/>
      <c r="L515" s="22">
        <f t="shared" si="80"/>
        <v>-0.011183636139521549</v>
      </c>
      <c r="M515" s="22">
        <f t="shared" si="81"/>
        <v>-0.05786408063299741</v>
      </c>
      <c r="N515" s="22">
        <f t="shared" si="82"/>
        <v>-0.010655331719300408</v>
      </c>
      <c r="O515" s="22">
        <f t="shared" si="83"/>
        <v>-0.056880962839009105</v>
      </c>
      <c r="P515" s="24">
        <f t="shared" si="84"/>
        <v>-0.010698094283744632</v>
      </c>
      <c r="Q515" s="24">
        <f t="shared" si="85"/>
        <v>-0.05696053937937591</v>
      </c>
      <c r="R515" s="22">
        <f t="shared" si="86"/>
        <v>-0.010282495891745607</v>
      </c>
      <c r="S515" s="22">
        <f t="shared" si="87"/>
        <v>-0.05696294038522147</v>
      </c>
    </row>
    <row r="516" spans="2:19" ht="12.75">
      <c r="B516" s="3">
        <v>40291</v>
      </c>
      <c r="C516" s="2">
        <v>5723.65</v>
      </c>
      <c r="D516" s="2">
        <v>304.5</v>
      </c>
      <c r="E516" s="2">
        <v>69509</v>
      </c>
      <c r="F516" s="21">
        <f t="shared" si="77"/>
        <v>0.010241568562449009</v>
      </c>
      <c r="G516" s="21">
        <f t="shared" si="78"/>
        <v>0.004113539325792162</v>
      </c>
      <c r="H516" s="21">
        <f t="shared" si="79"/>
        <v>0.0017711225336112697</v>
      </c>
      <c r="I516" s="21"/>
      <c r="J516" s="21"/>
      <c r="K516" s="21"/>
      <c r="L516" s="22">
        <f t="shared" si="80"/>
        <v>0.008470446028837739</v>
      </c>
      <c r="M516" s="22">
        <f t="shared" si="81"/>
        <v>0.002342416792180892</v>
      </c>
      <c r="N516" s="22">
        <f t="shared" si="82"/>
        <v>0.009424741571513079</v>
      </c>
      <c r="O516" s="22">
        <f t="shared" si="83"/>
        <v>0.004118258319940842</v>
      </c>
      <c r="P516" s="24">
        <f t="shared" si="84"/>
        <v>0.009381979007068853</v>
      </c>
      <c r="Q516" s="24">
        <f t="shared" si="85"/>
        <v>0.004038681779574039</v>
      </c>
      <c r="R516" s="22">
        <f t="shared" si="86"/>
        <v>0.010162203483083929</v>
      </c>
      <c r="S516" s="22">
        <f t="shared" si="87"/>
        <v>0.0040341742464270825</v>
      </c>
    </row>
    <row r="517" spans="2:19" ht="12.75">
      <c r="B517" s="3">
        <v>40294</v>
      </c>
      <c r="C517" s="2">
        <v>5753.85</v>
      </c>
      <c r="D517" s="2">
        <v>306.25</v>
      </c>
      <c r="E517" s="2">
        <v>68871</v>
      </c>
      <c r="F517" s="21">
        <f t="shared" si="77"/>
        <v>0.005262482194872942</v>
      </c>
      <c r="G517" s="21">
        <f t="shared" si="78"/>
        <v>0.0057306747089850745</v>
      </c>
      <c r="H517" s="21">
        <f t="shared" si="79"/>
        <v>-0.009221051028144831</v>
      </c>
      <c r="I517" s="21"/>
      <c r="J517" s="21"/>
      <c r="K517" s="21"/>
      <c r="L517" s="22">
        <f t="shared" si="80"/>
        <v>0.014483533223017774</v>
      </c>
      <c r="M517" s="22">
        <f t="shared" si="81"/>
        <v>0.014951725737129905</v>
      </c>
      <c r="N517" s="22">
        <f t="shared" si="82"/>
        <v>0.00951515428370277</v>
      </c>
      <c r="O517" s="22">
        <f t="shared" si="83"/>
        <v>0.005706106061124345</v>
      </c>
      <c r="P517" s="24">
        <f t="shared" si="84"/>
        <v>0.009472391719258545</v>
      </c>
      <c r="Q517" s="24">
        <f t="shared" si="85"/>
        <v>0.005626529520757542</v>
      </c>
      <c r="R517" s="22">
        <f t="shared" si="86"/>
        <v>0.005183117115507863</v>
      </c>
      <c r="S517" s="22">
        <f t="shared" si="87"/>
        <v>0.005651309629619995</v>
      </c>
    </row>
    <row r="518" spans="2:19" ht="12.75">
      <c r="B518" s="3">
        <v>40295</v>
      </c>
      <c r="C518" s="2">
        <v>5603.52</v>
      </c>
      <c r="D518" s="2">
        <v>303</v>
      </c>
      <c r="E518" s="2">
        <v>66511</v>
      </c>
      <c r="F518" s="21">
        <f t="shared" si="77"/>
        <v>-0.026474224266470458</v>
      </c>
      <c r="G518" s="21">
        <f t="shared" si="78"/>
        <v>-0.010668956349567615</v>
      </c>
      <c r="H518" s="21">
        <f t="shared" si="79"/>
        <v>-0.03486784204521096</v>
      </c>
      <c r="I518" s="21"/>
      <c r="J518" s="21"/>
      <c r="K518" s="21"/>
      <c r="L518" s="22">
        <f t="shared" si="80"/>
        <v>0.008393617778740505</v>
      </c>
      <c r="M518" s="22">
        <f t="shared" si="81"/>
        <v>0.02419888569564335</v>
      </c>
      <c r="N518" s="22">
        <f t="shared" si="82"/>
        <v>-0.010393465336625527</v>
      </c>
      <c r="O518" s="22">
        <f t="shared" si="83"/>
        <v>-0.010761858528533721</v>
      </c>
      <c r="P518" s="24">
        <f t="shared" si="84"/>
        <v>-0.01043622790106975</v>
      </c>
      <c r="Q518" s="24">
        <f t="shared" si="85"/>
        <v>-0.010841435068900524</v>
      </c>
      <c r="R518" s="22">
        <f t="shared" si="86"/>
        <v>-0.026553589345835536</v>
      </c>
      <c r="S518" s="22">
        <f t="shared" si="87"/>
        <v>-0.010748321428932695</v>
      </c>
    </row>
    <row r="519" spans="2:19" ht="12.75">
      <c r="B519" s="3">
        <v>40296</v>
      </c>
      <c r="C519" s="2">
        <v>5586.61</v>
      </c>
      <c r="D519" s="2">
        <v>292.25</v>
      </c>
      <c r="E519" s="2">
        <v>66655</v>
      </c>
      <c r="F519" s="21">
        <f t="shared" si="77"/>
        <v>-0.003022308565104986</v>
      </c>
      <c r="G519" s="21">
        <f t="shared" si="78"/>
        <v>-0.03612320515719131</v>
      </c>
      <c r="H519" s="21">
        <f t="shared" si="79"/>
        <v>0.002162715049307449</v>
      </c>
      <c r="I519" s="21"/>
      <c r="J519" s="21"/>
      <c r="K519" s="21"/>
      <c r="L519" s="22">
        <f t="shared" si="80"/>
        <v>-0.0051850236144124345</v>
      </c>
      <c r="M519" s="22">
        <f t="shared" si="81"/>
        <v>-0.03828592020649876</v>
      </c>
      <c r="N519" s="22">
        <f t="shared" si="82"/>
        <v>-0.00401973476936409</v>
      </c>
      <c r="O519" s="22">
        <f t="shared" si="83"/>
        <v>-0.036117442800567605</v>
      </c>
      <c r="P519" s="24">
        <f t="shared" si="84"/>
        <v>-0.004062497333808314</v>
      </c>
      <c r="Q519" s="24">
        <f t="shared" si="85"/>
        <v>-0.03619701934093441</v>
      </c>
      <c r="R519" s="22">
        <f t="shared" si="86"/>
        <v>-0.003101673644470065</v>
      </c>
      <c r="S519" s="22">
        <f t="shared" si="87"/>
        <v>-0.03620257023655639</v>
      </c>
    </row>
    <row r="520" spans="2:19" ht="12.75">
      <c r="B520" s="3">
        <v>40297</v>
      </c>
      <c r="C520" s="2">
        <v>5617.84</v>
      </c>
      <c r="D520" s="2">
        <v>299.5</v>
      </c>
      <c r="E520" s="2">
        <v>67978</v>
      </c>
      <c r="F520" s="21">
        <f aca="true" t="shared" si="88" ref="F520:F527">LN(C520/C519)</f>
        <v>0.005574585254117864</v>
      </c>
      <c r="G520" s="21">
        <f aca="true" t="shared" si="89" ref="G520:G527">LN(D520/D519)</f>
        <v>0.0245048172033263</v>
      </c>
      <c r="H520" s="21">
        <f aca="true" t="shared" si="90" ref="H520:H527">LN(E520/E519)</f>
        <v>0.019654060851770697</v>
      </c>
      <c r="I520" s="21"/>
      <c r="J520" s="21"/>
      <c r="K520" s="21"/>
      <c r="L520" s="22">
        <f aca="true" t="shared" si="91" ref="L520:L527">F520-H520</f>
        <v>-0.014079475597652833</v>
      </c>
      <c r="M520" s="22">
        <f aca="true" t="shared" si="92" ref="M520:M527">G520-H520</f>
        <v>0.004850756351555602</v>
      </c>
      <c r="N520" s="22">
        <f aca="true" t="shared" si="93" ref="N520:N527">F520-C$531*H520</f>
        <v>-0.0034897042462194976</v>
      </c>
      <c r="O520" s="22">
        <f aca="true" t="shared" si="94" ref="O520:O527">G520-D$531*H520</f>
        <v>0.024557183652511607</v>
      </c>
      <c r="P520" s="24">
        <f aca="true" t="shared" si="95" ref="P520:P527">F520-($C$535+C$531*($H520-$C$535))</f>
        <v>-0.0035324668106637234</v>
      </c>
      <c r="Q520" s="24">
        <f aca="true" t="shared" si="96" ref="Q520:Q527">G520-($C$535+D$531*($H520-$C$535))</f>
        <v>0.024477607112144806</v>
      </c>
      <c r="R520" s="22">
        <f aca="true" t="shared" si="97" ref="R520:R527">F520-$C$535</f>
        <v>0.005495220174752785</v>
      </c>
      <c r="S520" s="22">
        <f aca="true" t="shared" si="98" ref="S520:S527">G520-$C$535</f>
        <v>0.02442545212396122</v>
      </c>
    </row>
    <row r="521" spans="2:19" ht="12.75">
      <c r="B521" s="3">
        <v>40298</v>
      </c>
      <c r="C521" s="2">
        <v>5553.29</v>
      </c>
      <c r="D521" s="2">
        <v>307.5</v>
      </c>
      <c r="E521" s="2">
        <v>67529</v>
      </c>
      <c r="F521" s="21">
        <f t="shared" si="88"/>
        <v>-0.011556703471517903</v>
      </c>
      <c r="G521" s="21">
        <f t="shared" si="89"/>
        <v>0.026360669691068418</v>
      </c>
      <c r="H521" s="21">
        <f t="shared" si="90"/>
        <v>-0.006626988173681189</v>
      </c>
      <c r="I521" s="21"/>
      <c r="J521" s="21"/>
      <c r="K521" s="21"/>
      <c r="L521" s="22">
        <f t="shared" si="91"/>
        <v>-0.004929715297836714</v>
      </c>
      <c r="M521" s="22">
        <f t="shared" si="92"/>
        <v>0.03298765786474961</v>
      </c>
      <c r="N521" s="22">
        <f t="shared" si="93"/>
        <v>-0.008500391609323456</v>
      </c>
      <c r="O521" s="22">
        <f t="shared" si="94"/>
        <v>0.026343012686642412</v>
      </c>
      <c r="P521" s="24">
        <f t="shared" si="95"/>
        <v>-0.008543154173767682</v>
      </c>
      <c r="Q521" s="24">
        <f t="shared" si="96"/>
        <v>0.026263436146275607</v>
      </c>
      <c r="R521" s="22">
        <f t="shared" si="97"/>
        <v>-0.011636068550882983</v>
      </c>
      <c r="S521" s="22">
        <f t="shared" si="98"/>
        <v>0.02628130461170334</v>
      </c>
    </row>
    <row r="522" spans="2:19" ht="12.75">
      <c r="B522" s="3">
        <v>40301</v>
      </c>
      <c r="C522" s="2">
        <v>5553.29</v>
      </c>
      <c r="D522" s="2">
        <v>312</v>
      </c>
      <c r="E522" s="2">
        <v>67119</v>
      </c>
      <c r="F522" s="21">
        <f t="shared" si="88"/>
        <v>0</v>
      </c>
      <c r="G522" s="21">
        <f t="shared" si="89"/>
        <v>0.014528100562909808</v>
      </c>
      <c r="H522" s="21">
        <f t="shared" si="90"/>
        <v>-0.006089971884681031</v>
      </c>
      <c r="I522" s="21"/>
      <c r="J522" s="21"/>
      <c r="K522" s="21"/>
      <c r="L522" s="22">
        <f t="shared" si="91"/>
        <v>0.006089971884681031</v>
      </c>
      <c r="M522" s="22">
        <f t="shared" si="92"/>
        <v>0.02061807244759084</v>
      </c>
      <c r="N522" s="22">
        <f t="shared" si="93"/>
        <v>0.002808644413385478</v>
      </c>
      <c r="O522" s="22">
        <f t="shared" si="94"/>
        <v>0.014511874389314217</v>
      </c>
      <c r="P522" s="24">
        <f t="shared" si="95"/>
        <v>0.002765881848941254</v>
      </c>
      <c r="Q522" s="24">
        <f t="shared" si="96"/>
        <v>0.014432297848947414</v>
      </c>
      <c r="R522" s="22">
        <f t="shared" si="97"/>
        <v>-7.936507936507937E-05</v>
      </c>
      <c r="S522" s="22">
        <f t="shared" si="98"/>
        <v>0.014448735483544728</v>
      </c>
    </row>
    <row r="523" spans="2:19" ht="12.75">
      <c r="B523" s="3">
        <v>40302</v>
      </c>
      <c r="C523" s="2">
        <v>5411.11</v>
      </c>
      <c r="D523" s="2">
        <v>304.25</v>
      </c>
      <c r="E523" s="2">
        <v>64869</v>
      </c>
      <c r="F523" s="21">
        <f t="shared" si="88"/>
        <v>-0.025936297505399344</v>
      </c>
      <c r="G523" s="21">
        <f t="shared" si="89"/>
        <v>-0.025153455941845825</v>
      </c>
      <c r="H523" s="21">
        <f t="shared" si="90"/>
        <v>-0.03409731169918118</v>
      </c>
      <c r="I523" s="21"/>
      <c r="J523" s="21"/>
      <c r="K523" s="21"/>
      <c r="L523" s="22">
        <f t="shared" si="91"/>
        <v>0.008161014193781839</v>
      </c>
      <c r="M523" s="22">
        <f t="shared" si="92"/>
        <v>0.008943855757335358</v>
      </c>
      <c r="N523" s="22">
        <f t="shared" si="93"/>
        <v>-0.01021090076649725</v>
      </c>
      <c r="O523" s="22">
        <f t="shared" si="94"/>
        <v>-0.025244305113114672</v>
      </c>
      <c r="P523" s="24">
        <f t="shared" si="95"/>
        <v>-0.010253663330941472</v>
      </c>
      <c r="Q523" s="24">
        <f t="shared" si="96"/>
        <v>-0.025323881653481473</v>
      </c>
      <c r="R523" s="22">
        <f t="shared" si="97"/>
        <v>-0.026015662584764423</v>
      </c>
      <c r="S523" s="22">
        <f t="shared" si="98"/>
        <v>-0.025232821021210904</v>
      </c>
    </row>
    <row r="524" spans="2:19" ht="12.75">
      <c r="B524" s="3">
        <v>40303</v>
      </c>
      <c r="C524" s="2">
        <v>5341.93</v>
      </c>
      <c r="D524" s="2">
        <v>307</v>
      </c>
      <c r="E524" s="2">
        <v>64914</v>
      </c>
      <c r="F524" s="21">
        <f t="shared" si="88"/>
        <v>-0.012867236518056624</v>
      </c>
      <c r="G524" s="21">
        <f t="shared" si="89"/>
        <v>0.008998015719560583</v>
      </c>
      <c r="H524" s="21">
        <f t="shared" si="90"/>
        <v>0.0006934652736237692</v>
      </c>
      <c r="I524" s="21"/>
      <c r="J524" s="21"/>
      <c r="K524" s="21"/>
      <c r="L524" s="22">
        <f t="shared" si="91"/>
        <v>-0.013560701791680393</v>
      </c>
      <c r="M524" s="22">
        <f t="shared" si="92"/>
        <v>0.008304550445936814</v>
      </c>
      <c r="N524" s="22">
        <f t="shared" si="93"/>
        <v>-0.013187056938170476</v>
      </c>
      <c r="O524" s="22">
        <f t="shared" si="94"/>
        <v>0.008999863394414491</v>
      </c>
      <c r="P524" s="24">
        <f t="shared" si="95"/>
        <v>-0.0132298195026147</v>
      </c>
      <c r="Q524" s="24">
        <f t="shared" si="96"/>
        <v>0.008920286854047688</v>
      </c>
      <c r="R524" s="22">
        <f t="shared" si="97"/>
        <v>-0.012946601597421704</v>
      </c>
      <c r="S524" s="22">
        <f t="shared" si="98"/>
        <v>0.008918650640195503</v>
      </c>
    </row>
    <row r="525" spans="2:19" ht="12.75">
      <c r="B525" s="3">
        <v>40304</v>
      </c>
      <c r="C525" s="2">
        <v>5260.99</v>
      </c>
      <c r="D525" s="2">
        <v>312.75</v>
      </c>
      <c r="E525" s="2">
        <v>63414</v>
      </c>
      <c r="F525" s="21">
        <f t="shared" si="88"/>
        <v>-0.015267788927893804</v>
      </c>
      <c r="G525" s="21">
        <f t="shared" si="89"/>
        <v>0.018556401759823267</v>
      </c>
      <c r="H525" s="21">
        <f t="shared" si="90"/>
        <v>-0.0233786596782261</v>
      </c>
      <c r="I525" s="21"/>
      <c r="J525" s="21"/>
      <c r="K525" s="21"/>
      <c r="L525" s="22">
        <f t="shared" si="91"/>
        <v>0.008110870750332295</v>
      </c>
      <c r="M525" s="22">
        <f t="shared" si="92"/>
        <v>0.04193506143804937</v>
      </c>
      <c r="N525" s="22">
        <f t="shared" si="93"/>
        <v>-0.004485745407650326</v>
      </c>
      <c r="O525" s="22">
        <f t="shared" si="94"/>
        <v>0.018494111457412293</v>
      </c>
      <c r="P525" s="24">
        <f t="shared" si="95"/>
        <v>-0.004528507972094552</v>
      </c>
      <c r="Q525" s="24">
        <f t="shared" si="96"/>
        <v>0.01841453491704549</v>
      </c>
      <c r="R525" s="22">
        <f t="shared" si="97"/>
        <v>-0.015347154007258884</v>
      </c>
      <c r="S525" s="22">
        <f t="shared" si="98"/>
        <v>0.01847703668045819</v>
      </c>
    </row>
    <row r="526" spans="2:19" ht="12.75">
      <c r="B526" s="3">
        <v>40305</v>
      </c>
      <c r="C526" s="2">
        <v>5123.02</v>
      </c>
      <c r="D526" s="2">
        <v>306</v>
      </c>
      <c r="E526" s="2">
        <v>62870</v>
      </c>
      <c r="F526" s="21">
        <f t="shared" si="88"/>
        <v>-0.02657511305557734</v>
      </c>
      <c r="G526" s="21">
        <f t="shared" si="89"/>
        <v>-0.021819047394639725</v>
      </c>
      <c r="H526" s="21">
        <f t="shared" si="90"/>
        <v>-0.008615554860295594</v>
      </c>
      <c r="I526" s="21"/>
      <c r="J526" s="21"/>
      <c r="K526" s="21"/>
      <c r="L526" s="22">
        <f t="shared" si="91"/>
        <v>-0.017959558195281743</v>
      </c>
      <c r="M526" s="22">
        <f t="shared" si="92"/>
        <v>-0.01320349253434413</v>
      </c>
      <c r="N526" s="22">
        <f t="shared" si="93"/>
        <v>-0.02260169076647711</v>
      </c>
      <c r="O526" s="22">
        <f t="shared" si="94"/>
        <v>-0.021842002753290415</v>
      </c>
      <c r="P526" s="24">
        <f t="shared" si="95"/>
        <v>-0.022644453330921334</v>
      </c>
      <c r="Q526" s="24">
        <f t="shared" si="96"/>
        <v>-0.02192157929365722</v>
      </c>
      <c r="R526" s="22">
        <f t="shared" si="97"/>
        <v>-0.026654478134942417</v>
      </c>
      <c r="S526" s="22">
        <f t="shared" si="98"/>
        <v>-0.021898412474004803</v>
      </c>
    </row>
    <row r="527" spans="2:19" ht="12.75">
      <c r="B527" s="3">
        <v>40308</v>
      </c>
      <c r="C527" s="2">
        <v>5387.42</v>
      </c>
      <c r="D527" s="2">
        <v>285.75</v>
      </c>
      <c r="E527" s="2">
        <v>65452</v>
      </c>
      <c r="F527" s="21">
        <f t="shared" si="88"/>
        <v>0.050322497219714095</v>
      </c>
      <c r="G527" s="21">
        <f t="shared" si="89"/>
        <v>-0.06846779927746072</v>
      </c>
      <c r="H527" s="21">
        <f t="shared" si="90"/>
        <v>0.04024794717167949</v>
      </c>
      <c r="I527" s="21"/>
      <c r="J527" s="21"/>
      <c r="K527" s="21"/>
      <c r="L527" s="22">
        <f t="shared" si="91"/>
        <v>0.010074550048034606</v>
      </c>
      <c r="M527" s="22">
        <f t="shared" si="92"/>
        <v>-0.1087157464491402</v>
      </c>
      <c r="N527" s="22">
        <f t="shared" si="93"/>
        <v>0.031760478524960764</v>
      </c>
      <c r="O527" s="22">
        <f t="shared" si="94"/>
        <v>-0.06836056230000988</v>
      </c>
      <c r="P527" s="24">
        <f t="shared" si="95"/>
        <v>0.03171771596051655</v>
      </c>
      <c r="Q527" s="24">
        <f t="shared" si="96"/>
        <v>-0.06844013884037668</v>
      </c>
      <c r="R527" s="22">
        <f t="shared" si="97"/>
        <v>0.05024313214034901</v>
      </c>
      <c r="S527" s="22">
        <f t="shared" si="98"/>
        <v>-0.0685471643568258</v>
      </c>
    </row>
    <row r="530" spans="3:4" ht="12.75">
      <c r="C530" s="2" t="s">
        <v>31</v>
      </c>
      <c r="D530" s="2" t="s">
        <v>32</v>
      </c>
    </row>
    <row r="531" spans="2:4" ht="12.75">
      <c r="B531" s="2" t="s">
        <v>50</v>
      </c>
      <c r="C531" s="2">
        <f>SLOPE(F7:F527,H7:H527)</f>
        <v>0.46119168800277377</v>
      </c>
      <c r="D531" s="2">
        <f>SLOPE(G7:G527,H7:H527)</f>
        <v>-0.002664408621722159</v>
      </c>
    </row>
    <row r="533" spans="2:3" ht="12.75">
      <c r="B533" s="2" t="s">
        <v>51</v>
      </c>
      <c r="C533" s="2"/>
    </row>
    <row r="534" spans="2:3" ht="12.75">
      <c r="B534" s="2" t="s">
        <v>52</v>
      </c>
      <c r="C534" s="23">
        <v>0.02</v>
      </c>
    </row>
    <row r="535" spans="2:3" ht="12.75">
      <c r="B535" s="2" t="s">
        <v>53</v>
      </c>
      <c r="C535" s="24">
        <f>C534/252</f>
        <v>7.936507936507937E-05</v>
      </c>
    </row>
    <row r="536" spans="2:3" ht="12.75">
      <c r="B536" s="7"/>
      <c r="C536" s="9"/>
    </row>
    <row r="537" spans="2:3" ht="12.75">
      <c r="B537" s="7"/>
      <c r="C537" s="9"/>
    </row>
    <row r="539" spans="3:4" ht="12.75">
      <c r="C539" s="25" t="s">
        <v>31</v>
      </c>
      <c r="D539" s="25" t="s">
        <v>32</v>
      </c>
    </row>
    <row r="540" spans="2:4" ht="12.75">
      <c r="B540" s="2" t="s">
        <v>57</v>
      </c>
      <c r="C540" s="22">
        <f>AVERAGE(F7:F527)</f>
        <v>-0.0002710918456179465</v>
      </c>
      <c r="D540" s="22">
        <f>AVERAGE(G7:G527)</f>
        <v>-0.00029831997802843543</v>
      </c>
    </row>
    <row r="541" spans="2:4" ht="12.75">
      <c r="B541" s="2" t="s">
        <v>54</v>
      </c>
      <c r="C541" s="22">
        <f>AVERAGE(P7:P527)</f>
        <v>-0.00025888862815731553</v>
      </c>
      <c r="D541" s="22">
        <f>AVERAGE(Q7:Q527)</f>
        <v>-0.0003782140681408585</v>
      </c>
    </row>
    <row r="542" spans="2:4" ht="12.75">
      <c r="B542" s="26" t="s">
        <v>55</v>
      </c>
      <c r="C542" s="2">
        <f>VAR(F7:F527)</f>
        <v>0.0003513133878567757</v>
      </c>
      <c r="D542" s="2">
        <f>VAR(G7:G527)</f>
        <v>0.00038236896692069386</v>
      </c>
    </row>
    <row r="543" spans="2:4" ht="12.75">
      <c r="B543" s="26" t="s">
        <v>56</v>
      </c>
      <c r="C543" s="2">
        <f>STDEV(F7:F527)</f>
        <v>0.018743355832314974</v>
      </c>
      <c r="D543" s="2">
        <f>STDEV(G7:G527)</f>
        <v>0.01955425700252234</v>
      </c>
    </row>
    <row r="544" spans="2:11" ht="12.75">
      <c r="B544" s="26" t="s">
        <v>26</v>
      </c>
      <c r="C544" s="2">
        <f>(AVERAGE(R7:R527))/(STDEV(R7:R527))</f>
        <v>-0.018697661620381327</v>
      </c>
      <c r="D544" s="2">
        <f>(AVERAGE(S7:S527))/(STDEV(S7:S527))</f>
        <v>-0.019314722995856893</v>
      </c>
      <c r="F544" s="7"/>
      <c r="G544" s="1"/>
      <c r="H544" s="1"/>
      <c r="I544" s="1"/>
      <c r="J544" s="1"/>
      <c r="K544" s="1"/>
    </row>
    <row r="545" spans="2:11" ht="12.75">
      <c r="B545" s="26" t="s">
        <v>27</v>
      </c>
      <c r="C545" s="2">
        <f>(C540-$C535)/C531</f>
        <v>-0.0007598942784522129</v>
      </c>
      <c r="D545" s="2">
        <f>(D540-$C535)/D531</f>
        <v>0.14175192735617084</v>
      </c>
      <c r="F545" s="7"/>
      <c r="G545" s="1"/>
      <c r="H545" s="1"/>
      <c r="I545" s="1"/>
      <c r="J545" s="1"/>
      <c r="K545" s="1"/>
    </row>
    <row r="546" spans="2:11" ht="12.75">
      <c r="B546" s="26" t="s">
        <v>28</v>
      </c>
      <c r="C546" s="2">
        <f>(AVERAGE(L7:L527))/(STDEV(L7:L527))</f>
        <v>-0.007574114574389885</v>
      </c>
      <c r="D546" s="2">
        <f>(AVERAGE(M7:M527))/(STDEV(M7:M527))</f>
        <v>-0.005548792626443573</v>
      </c>
      <c r="F546" s="7"/>
      <c r="G546" s="1"/>
      <c r="H546" s="1"/>
      <c r="I546" s="1"/>
      <c r="J546" s="1"/>
      <c r="K546" s="1"/>
    </row>
    <row r="550" spans="1:17" ht="12.75">
      <c r="A550" s="1"/>
      <c r="B550" s="34" t="s">
        <v>86</v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2.75">
      <c r="A551" s="1"/>
      <c r="B551" s="1" t="s">
        <v>85</v>
      </c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</sheetData>
  <sheetProtection/>
  <mergeCells count="6">
    <mergeCell ref="P4:Q4"/>
    <mergeCell ref="R4:S4"/>
    <mergeCell ref="C4:E4"/>
    <mergeCell ref="F4:H4"/>
    <mergeCell ref="L4:M4"/>
    <mergeCell ref="N4:O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BPP College of Professional Studies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Fontana</dc:creator>
  <cp:keywords/>
  <dc:description/>
  <cp:lastModifiedBy>owner</cp:lastModifiedBy>
  <cp:lastPrinted>2011-03-17T23:48:12Z</cp:lastPrinted>
  <dcterms:created xsi:type="dcterms:W3CDTF">2010-10-28T08:49:28Z</dcterms:created>
  <dcterms:modified xsi:type="dcterms:W3CDTF">2011-03-17T23:48:25Z</dcterms:modified>
  <cp:category/>
  <cp:version/>
  <cp:contentType/>
  <cp:contentStatus/>
</cp:coreProperties>
</file>