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Question 1" sheetId="1" r:id="rId1"/>
  </sheets>
  <calcPr calcId="145621"/>
</workbook>
</file>

<file path=xl/calcChain.xml><?xml version="1.0" encoding="utf-8"?>
<calcChain xmlns="http://schemas.openxmlformats.org/spreadsheetml/2006/main">
  <c r="H21" i="1" l="1"/>
  <c r="G16" i="1"/>
  <c r="G17" i="1"/>
  <c r="G18" i="1"/>
  <c r="G19" i="1"/>
  <c r="G20" i="1"/>
  <c r="G15" i="1"/>
  <c r="F20" i="1"/>
  <c r="F16" i="1"/>
  <c r="F17" i="1"/>
  <c r="F18" i="1"/>
  <c r="F19" i="1"/>
  <c r="F15" i="1"/>
  <c r="E17" i="1"/>
  <c r="E18" i="1"/>
  <c r="E19" i="1" s="1"/>
  <c r="E16" i="1"/>
  <c r="E15" i="1"/>
  <c r="F10" i="1"/>
  <c r="F9" i="1"/>
  <c r="F4" i="1"/>
  <c r="F3" i="1"/>
  <c r="B7" i="1"/>
</calcChain>
</file>

<file path=xl/sharedStrings.xml><?xml version="1.0" encoding="utf-8"?>
<sst xmlns="http://schemas.openxmlformats.org/spreadsheetml/2006/main" count="24" uniqueCount="22">
  <si>
    <t>Information</t>
  </si>
  <si>
    <t>EPS0</t>
  </si>
  <si>
    <t>DIV0</t>
  </si>
  <si>
    <t>Payout Ratio</t>
  </si>
  <si>
    <t>Risk free Rate</t>
  </si>
  <si>
    <t>Company's Beta</t>
  </si>
  <si>
    <t>US Market Risk Premium</t>
  </si>
  <si>
    <t>Years</t>
  </si>
  <si>
    <t>terminal value</t>
  </si>
  <si>
    <t>ROE</t>
  </si>
  <si>
    <t>Calculations</t>
  </si>
  <si>
    <t>Expected Growth</t>
  </si>
  <si>
    <t>Cost of Equity</t>
  </si>
  <si>
    <t>First five years</t>
  </si>
  <si>
    <t>Country risk</t>
  </si>
  <si>
    <t>Terminal Value</t>
  </si>
  <si>
    <t>Cost of equity</t>
  </si>
  <si>
    <t>Payout ratio</t>
  </si>
  <si>
    <t>EPS</t>
  </si>
  <si>
    <t>DIV</t>
  </si>
  <si>
    <t>PV</t>
  </si>
  <si>
    <t>Price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</si>
</sst>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9" fontId="0" fillId="0" borderId="0" xfId="0" applyNumberFormat="1"/>
    <xf numFmtId="0" fontId="2" fillId="2" borderId="0" xfId="0" applyFont="1" applyFill="1"/>
    <xf numFmtId="0" fontId="2" fillId="3" borderId="0" xfId="0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3" borderId="0" xfId="0" applyNumberFormat="1" applyFont="1" applyFill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21" sqref="I21"/>
    </sheetView>
  </sheetViews>
  <sheetFormatPr defaultRowHeight="15" x14ac:dyDescent="0.25"/>
  <cols>
    <col min="1" max="1" width="23" bestFit="1" customWidth="1"/>
    <col min="4" max="4" width="16.42578125" customWidth="1"/>
    <col min="5" max="5" width="17.28515625" customWidth="1"/>
    <col min="6" max="6" width="11.28515625" customWidth="1"/>
    <col min="7" max="7" width="9.85546875" customWidth="1"/>
    <col min="8" max="8" width="11.140625" customWidth="1"/>
    <col min="9" max="9" width="14.42578125" bestFit="1" customWidth="1"/>
  </cols>
  <sheetData>
    <row r="1" spans="1:7" x14ac:dyDescent="0.25">
      <c r="A1" s="5" t="s">
        <v>0</v>
      </c>
      <c r="E1" s="5" t="s">
        <v>10</v>
      </c>
    </row>
    <row r="2" spans="1:7" x14ac:dyDescent="0.25">
      <c r="A2" t="s">
        <v>1</v>
      </c>
      <c r="B2">
        <v>1.54</v>
      </c>
      <c r="E2" s="6" t="s">
        <v>13</v>
      </c>
    </row>
    <row r="3" spans="1:7" x14ac:dyDescent="0.25">
      <c r="A3" t="s">
        <v>3</v>
      </c>
      <c r="B3" s="1">
        <v>0.58440000000000003</v>
      </c>
      <c r="E3" t="s">
        <v>11</v>
      </c>
      <c r="F3" s="3">
        <f>B8*(1-B3)</f>
        <v>6.6496E-2</v>
      </c>
    </row>
    <row r="4" spans="1:7" x14ac:dyDescent="0.25">
      <c r="A4" t="s">
        <v>4</v>
      </c>
      <c r="B4" s="1">
        <v>4.9500000000000002E-2</v>
      </c>
      <c r="E4" t="s">
        <v>12</v>
      </c>
      <c r="F4" s="1">
        <f>B4+B5*(B6)+B9</f>
        <v>8.7499999999999994E-2</v>
      </c>
    </row>
    <row r="5" spans="1:7" x14ac:dyDescent="0.25">
      <c r="A5" t="s">
        <v>5</v>
      </c>
      <c r="B5">
        <v>0.95</v>
      </c>
    </row>
    <row r="6" spans="1:7" x14ac:dyDescent="0.25">
      <c r="A6" t="s">
        <v>6</v>
      </c>
      <c r="B6" s="1">
        <v>0.04</v>
      </c>
      <c r="E6" s="6" t="s">
        <v>15</v>
      </c>
    </row>
    <row r="7" spans="1:7" x14ac:dyDescent="0.25">
      <c r="A7" t="s">
        <v>2</v>
      </c>
      <c r="B7" s="2">
        <f>B2*B3</f>
        <v>0.89997600000000011</v>
      </c>
      <c r="E7" t="s">
        <v>5</v>
      </c>
      <c r="F7" s="2">
        <v>1</v>
      </c>
    </row>
    <row r="8" spans="1:7" x14ac:dyDescent="0.25">
      <c r="A8" t="s">
        <v>9</v>
      </c>
      <c r="B8" s="1">
        <v>0.16</v>
      </c>
      <c r="E8" t="s">
        <v>11</v>
      </c>
      <c r="F8" s="4">
        <v>0.04</v>
      </c>
    </row>
    <row r="9" spans="1:7" x14ac:dyDescent="0.25">
      <c r="A9" t="s">
        <v>14</v>
      </c>
      <c r="B9" s="4">
        <v>0</v>
      </c>
      <c r="E9" t="s">
        <v>16</v>
      </c>
      <c r="F9" s="3">
        <f>B4+F7*(B6)</f>
        <v>8.9499999999999996E-2</v>
      </c>
    </row>
    <row r="10" spans="1:7" x14ac:dyDescent="0.25">
      <c r="E10" t="s">
        <v>17</v>
      </c>
      <c r="F10" s="3">
        <f>1-(F8/F9)</f>
        <v>0.55307262569832405</v>
      </c>
    </row>
    <row r="14" spans="1:7" x14ac:dyDescent="0.25">
      <c r="D14" s="10" t="s">
        <v>7</v>
      </c>
      <c r="E14" s="10" t="s">
        <v>18</v>
      </c>
      <c r="F14" s="10" t="s">
        <v>19</v>
      </c>
      <c r="G14" s="10" t="s">
        <v>20</v>
      </c>
    </row>
    <row r="15" spans="1:7" x14ac:dyDescent="0.25">
      <c r="D15">
        <v>1</v>
      </c>
      <c r="E15" s="8">
        <f>B2*(1+$F$3)</f>
        <v>1.6424038399999998</v>
      </c>
      <c r="F15" s="8">
        <f>E15*$B$3</f>
        <v>0.9598208040959999</v>
      </c>
      <c r="G15" s="7">
        <f>F15/(1+$F$4)^D15</f>
        <v>0.88259384284689657</v>
      </c>
    </row>
    <row r="16" spans="1:7" x14ac:dyDescent="0.25">
      <c r="D16">
        <v>2</v>
      </c>
      <c r="E16" s="8">
        <f>E15*(1+$F$3)</f>
        <v>1.7516171257446396</v>
      </c>
      <c r="F16" s="8">
        <f t="shared" ref="F16:F19" si="0">E16*$B$3</f>
        <v>1.0236450482851673</v>
      </c>
      <c r="G16" s="7">
        <f t="shared" ref="G16:G20" si="1">F16/(1+$F$4)^D16</f>
        <v>0.86554740507663797</v>
      </c>
    </row>
    <row r="17" spans="4:9" x14ac:dyDescent="0.25">
      <c r="D17">
        <v>3</v>
      </c>
      <c r="E17" s="8">
        <f t="shared" ref="E17:E19" si="2">E16*(1+$F$3)</f>
        <v>1.8680926581381549</v>
      </c>
      <c r="F17" s="8">
        <f t="shared" si="0"/>
        <v>1.0917133494159379</v>
      </c>
      <c r="G17" s="7">
        <f t="shared" si="1"/>
        <v>0.84883020259734632</v>
      </c>
    </row>
    <row r="18" spans="4:9" x14ac:dyDescent="0.25">
      <c r="D18">
        <v>4</v>
      </c>
      <c r="E18" s="8">
        <f t="shared" si="2"/>
        <v>1.9923133475337096</v>
      </c>
      <c r="F18" s="8">
        <f t="shared" si="0"/>
        <v>1.1643079202986999</v>
      </c>
      <c r="G18" s="7">
        <f t="shared" si="1"/>
        <v>0.83243587655104323</v>
      </c>
    </row>
    <row r="19" spans="4:9" x14ac:dyDescent="0.25">
      <c r="D19">
        <v>5</v>
      </c>
      <c r="E19" s="8">
        <f t="shared" si="2"/>
        <v>2.1247942158913111</v>
      </c>
      <c r="F19" s="8">
        <f t="shared" si="0"/>
        <v>1.2417297397668823</v>
      </c>
      <c r="G19" s="7">
        <f t="shared" si="1"/>
        <v>0.8163581908948796</v>
      </c>
    </row>
    <row r="20" spans="4:9" x14ac:dyDescent="0.25">
      <c r="D20">
        <v>5</v>
      </c>
      <c r="E20" t="s">
        <v>8</v>
      </c>
      <c r="F20" s="8">
        <f>(E19*(1+F8)*F10)/(F9-F8)</f>
        <v>24.690346195831996</v>
      </c>
      <c r="G20" s="7">
        <f t="shared" si="1"/>
        <v>16.232329554079719</v>
      </c>
    </row>
    <row r="21" spans="4:9" x14ac:dyDescent="0.25">
      <c r="H21" s="9">
        <f>SUM(G15:G20)</f>
        <v>20.478095072046521</v>
      </c>
      <c r="I21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1</vt:lpstr>
    </vt:vector>
  </TitlesOfParts>
  <Company>University of Greenwich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Cesario Mateus</dc:creator>
  <cp:lastModifiedBy>Cesario Mateus</cp:lastModifiedBy>
  <dcterms:created xsi:type="dcterms:W3CDTF">2013-06-03T11:42:03Z</dcterms:created>
  <dcterms:modified xsi:type="dcterms:W3CDTF">2013-10-19T08:06:48Z</dcterms:modified>
</cp:coreProperties>
</file>