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5315" windowHeight="748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70" i="1" l="1"/>
  <c r="L62" i="1"/>
  <c r="J58" i="1"/>
  <c r="I52" i="1"/>
  <c r="K50" i="1"/>
  <c r="G47" i="1"/>
  <c r="D15" i="1"/>
  <c r="D17" i="1" s="1"/>
  <c r="D14" i="1"/>
  <c r="D13" i="1"/>
  <c r="C14" i="1"/>
  <c r="C13" i="1"/>
</calcChain>
</file>

<file path=xl/sharedStrings.xml><?xml version="1.0" encoding="utf-8"?>
<sst xmlns="http://schemas.openxmlformats.org/spreadsheetml/2006/main" count="57" uniqueCount="56">
  <si>
    <t xml:space="preserve">An analyst uses a temporary supernormal growth model to value a common stock. The company paid a $3 dividend last year. </t>
  </si>
  <si>
    <t xml:space="preserve">The analyst expects dividends to grow at 10% each year for the next two years and then to resume a normal rate of 5% per year indefinitely. </t>
  </si>
  <si>
    <t>The analyst estimates that investors require a 15% return on the stock. What is the value of this common stock</t>
  </si>
  <si>
    <t>Question 1</t>
  </si>
  <si>
    <t>Div0</t>
  </si>
  <si>
    <t>G1</t>
  </si>
  <si>
    <t>G1 (2 years)</t>
  </si>
  <si>
    <t>G2</t>
  </si>
  <si>
    <t>Return Investors</t>
  </si>
  <si>
    <t>Div1</t>
  </si>
  <si>
    <t>Div2</t>
  </si>
  <si>
    <t>Present Value</t>
  </si>
  <si>
    <t>Constant growth model</t>
  </si>
  <si>
    <t>Stock Price</t>
  </si>
  <si>
    <t>Question 4</t>
  </si>
  <si>
    <t>Use the following information to answer the questions:</t>
  </si>
  <si>
    <t>The company has a target capital structure of 50% debt and 50% equity.</t>
  </si>
  <si>
    <t>Debt</t>
  </si>
  <si>
    <t>Equity</t>
  </si>
  <si>
    <t>Bonds Face Value</t>
  </si>
  <si>
    <t>Coupon rate</t>
  </si>
  <si>
    <t>Payments</t>
  </si>
  <si>
    <t>Semi-annual</t>
  </si>
  <si>
    <t xml:space="preserve">Maturity </t>
  </si>
  <si>
    <t>years</t>
  </si>
  <si>
    <t>Bond's Fair value</t>
  </si>
  <si>
    <t>YTM</t>
  </si>
  <si>
    <t>Bonds with face value of $1,000 pay a 8% coupon (semi-annual), mature in 10 years, and sell for $875.38 with yield to maturity of 10%.</t>
  </si>
  <si>
    <t>The company stock beta is 1.1</t>
  </si>
  <si>
    <t>Risk-free rate is 2%, and market risk premium is 6%</t>
  </si>
  <si>
    <t>RF rate</t>
  </si>
  <si>
    <t>Risk Premium</t>
  </si>
  <si>
    <t>The company’s marginal tax rate is 35%</t>
  </si>
  <si>
    <t>Corporate Tax Rate</t>
  </si>
  <si>
    <r>
      <t>a.</t>
    </r>
    <r>
      <rPr>
        <sz val="12"/>
        <color theme="1"/>
        <rFont val="Calibri"/>
        <family val="2"/>
        <scheme val="minor"/>
      </rPr>
      <t xml:space="preserve"> What is the company’s after-tax cost of debt?</t>
    </r>
  </si>
  <si>
    <r>
      <t>b.</t>
    </r>
    <r>
      <rPr>
        <sz val="12"/>
        <color theme="1"/>
        <rFont val="Calibri"/>
        <family val="2"/>
        <scheme val="minor"/>
      </rPr>
      <t xml:space="preserve"> What is the company’s cost of equity using the capital asset pricing model (CAPM)?</t>
    </r>
  </si>
  <si>
    <t>Beta</t>
  </si>
  <si>
    <t xml:space="preserve">Using the CAPM formula, </t>
  </si>
  <si>
    <t>The company is a constant-growth firm that just paid a dividend of $1.4, sells for $24 per share, and has a growth rate of 4%</t>
  </si>
  <si>
    <t>Price</t>
  </si>
  <si>
    <r>
      <rPr>
        <b/>
        <sz val="12"/>
        <color theme="1"/>
        <rFont val="Calibri"/>
        <family val="2"/>
        <scheme val="minor"/>
      </rPr>
      <t>c.</t>
    </r>
    <r>
      <rPr>
        <sz val="12"/>
        <color theme="1"/>
        <rFont val="Calibri"/>
        <family val="2"/>
        <scheme val="minor"/>
      </rPr>
      <t xml:space="preserve"> What is the company’s cost of equity using the dividend discount model?</t>
    </r>
  </si>
  <si>
    <r>
      <rPr>
        <b/>
        <sz val="12"/>
        <color theme="1"/>
        <rFont val="Calibri"/>
        <family val="2"/>
        <scheme val="minor"/>
      </rPr>
      <t xml:space="preserve">d. </t>
    </r>
    <r>
      <rPr>
        <sz val="12"/>
        <color theme="1"/>
        <rFont val="Calibri"/>
        <family val="2"/>
        <scheme val="minor"/>
      </rPr>
      <t>What is the company’s weighted average cost of capital (using the cost of equity from CAPM)?</t>
    </r>
  </si>
  <si>
    <t>Question 7</t>
  </si>
  <si>
    <t xml:space="preserve">ABC Ltd expects to generate with a new investment in place net after-tax cash flows of $10,000,000 next year with the cash flows expected </t>
  </si>
  <si>
    <t>to grow at a constant rate of 5% per annum in perpetuity.</t>
  </si>
  <si>
    <t>The initial investment required is $50,000,000. The company uses a discount rate of 15% to evaluate its projects.</t>
  </si>
  <si>
    <r>
      <rPr>
        <b/>
        <sz val="11"/>
        <color theme="1"/>
        <rFont val="Calibri"/>
        <family val="2"/>
        <scheme val="minor"/>
      </rPr>
      <t xml:space="preserve">a. </t>
    </r>
    <r>
      <rPr>
        <sz val="11"/>
        <color theme="1"/>
        <rFont val="Calibri"/>
        <family val="2"/>
        <scheme val="minor"/>
      </rPr>
      <t>Compute the project’s net present value. What decision would the firm make?</t>
    </r>
  </si>
  <si>
    <t>After-tax Cash Flow</t>
  </si>
  <si>
    <t>Growth (Perpetuity)</t>
  </si>
  <si>
    <t>Initial Investment</t>
  </si>
  <si>
    <t>Company's Cost of capital</t>
  </si>
  <si>
    <t>Accept the project</t>
  </si>
  <si>
    <r>
      <t xml:space="preserve">b. </t>
    </r>
    <r>
      <rPr>
        <sz val="12"/>
        <color rgb="FF000000"/>
        <rFont val="Calibri"/>
        <family val="2"/>
        <scheme val="minor"/>
      </rPr>
      <t>Compute the project’s internal rate of return. What decision would the firm make now? (</t>
    </r>
    <r>
      <rPr>
        <i/>
        <sz val="12"/>
        <color rgb="FF000000"/>
        <rFont val="Calibri"/>
        <family val="2"/>
        <scheme val="minor"/>
      </rPr>
      <t>you can also indicate a possible value for the IRR explaining the rationale).</t>
    </r>
  </si>
  <si>
    <t>Above 15%</t>
  </si>
  <si>
    <r>
      <rPr>
        <b/>
        <sz val="11"/>
        <color rgb="FF000000"/>
        <rFont val="Calibri"/>
        <family val="2"/>
        <scheme val="minor"/>
      </rPr>
      <t xml:space="preserve">c. </t>
    </r>
    <r>
      <rPr>
        <sz val="11"/>
        <color rgb="FF000000"/>
        <rFont val="Calibri"/>
        <family val="2"/>
        <scheme val="minor"/>
      </rPr>
      <t>Are there any conflicts in your decisions in parts (a) and (b) above? If so, explain why these conflicts may exist.</t>
    </r>
  </si>
  <si>
    <t>The two methods give the same decision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</si>
</sst>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8" formatCode="0.0"/>
    <numFmt numFmtId="169" formatCode="0.000%"/>
    <numFmt numFmtId="170" formatCode="0.000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5" fillId="0" borderId="0" xfId="0" applyFont="1"/>
    <xf numFmtId="0" fontId="4" fillId="0" borderId="0" xfId="0" applyFont="1" applyAlignment="1">
      <alignment horizontal="left"/>
    </xf>
    <xf numFmtId="0" fontId="3" fillId="2" borderId="0" xfId="0" applyFont="1" applyFill="1"/>
    <xf numFmtId="2" fontId="0" fillId="0" borderId="0" xfId="0" applyNumberFormat="1"/>
    <xf numFmtId="9" fontId="0" fillId="0" borderId="0" xfId="2" applyFont="1"/>
    <xf numFmtId="9" fontId="0" fillId="0" borderId="0" xfId="0" applyNumberFormat="1"/>
    <xf numFmtId="0" fontId="0" fillId="0" borderId="0" xfId="0" applyNumberFormat="1"/>
    <xf numFmtId="0" fontId="4" fillId="0" borderId="0" xfId="0" applyFont="1" applyAlignment="1">
      <alignment vertical="center"/>
    </xf>
    <xf numFmtId="0" fontId="4" fillId="0" borderId="0" xfId="0" applyFont="1"/>
    <xf numFmtId="1" fontId="0" fillId="0" borderId="0" xfId="0" applyNumberFormat="1"/>
    <xf numFmtId="10" fontId="3" fillId="2" borderId="0" xfId="2" applyNumberFormat="1" applyFont="1" applyFill="1"/>
    <xf numFmtId="0" fontId="6" fillId="0" borderId="0" xfId="0" applyFont="1"/>
    <xf numFmtId="168" fontId="0" fillId="0" borderId="0" xfId="0" applyNumberFormat="1"/>
    <xf numFmtId="169" fontId="3" fillId="2" borderId="0" xfId="0" applyNumberFormat="1" applyFont="1" applyFill="1"/>
    <xf numFmtId="0" fontId="7" fillId="0" borderId="0" xfId="0" applyFont="1"/>
    <xf numFmtId="43" fontId="0" fillId="0" borderId="0" xfId="1" applyFont="1"/>
    <xf numFmtId="170" fontId="0" fillId="0" borderId="0" xfId="0" applyNumberFormat="1"/>
    <xf numFmtId="43" fontId="3" fillId="2" borderId="0" xfId="1" applyFont="1" applyFill="1"/>
    <xf numFmtId="0" fontId="10" fillId="0" borderId="0" xfId="0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46</xdr:row>
      <xdr:rowOff>0</xdr:rowOff>
    </xdr:from>
    <xdr:to>
      <xdr:col>6</xdr:col>
      <xdr:colOff>9525</xdr:colOff>
      <xdr:row>47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8277225"/>
          <a:ext cx="61912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0</xdr:colOff>
      <xdr:row>49</xdr:row>
      <xdr:rowOff>0</xdr:rowOff>
    </xdr:from>
    <xdr:to>
      <xdr:col>9</xdr:col>
      <xdr:colOff>400050</xdr:colOff>
      <xdr:row>50</xdr:row>
      <xdr:rowOff>19050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8867775"/>
          <a:ext cx="16192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0</xdr:colOff>
      <xdr:row>51</xdr:row>
      <xdr:rowOff>0</xdr:rowOff>
    </xdr:from>
    <xdr:to>
      <xdr:col>7</xdr:col>
      <xdr:colOff>400050</xdr:colOff>
      <xdr:row>52</xdr:row>
      <xdr:rowOff>9525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81550" y="9248775"/>
          <a:ext cx="10096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0</xdr:colOff>
      <xdr:row>53</xdr:row>
      <xdr:rowOff>0</xdr:rowOff>
    </xdr:from>
    <xdr:to>
      <xdr:col>7</xdr:col>
      <xdr:colOff>190500</xdr:colOff>
      <xdr:row>55</xdr:row>
      <xdr:rowOff>19050</xdr:rowOff>
    </xdr:to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81550" y="10210800"/>
          <a:ext cx="800100" cy="400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0</xdr:colOff>
      <xdr:row>57</xdr:row>
      <xdr:rowOff>0</xdr:rowOff>
    </xdr:from>
    <xdr:to>
      <xdr:col>8</xdr:col>
      <xdr:colOff>9525</xdr:colOff>
      <xdr:row>58</xdr:row>
      <xdr:rowOff>19050</xdr:rowOff>
    </xdr:to>
    <xdr:pic>
      <xdr:nvPicPr>
        <xdr:cNvPr id="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81550" y="10972800"/>
          <a:ext cx="122872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0</xdr:colOff>
      <xdr:row>61</xdr:row>
      <xdr:rowOff>0</xdr:rowOff>
    </xdr:from>
    <xdr:to>
      <xdr:col>10</xdr:col>
      <xdr:colOff>114300</xdr:colOff>
      <xdr:row>62</xdr:row>
      <xdr:rowOff>19050</xdr:rowOff>
    </xdr:to>
    <xdr:pic>
      <xdr:nvPicPr>
        <xdr:cNvPr id="1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81550" y="11744325"/>
          <a:ext cx="25527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82"/>
  <sheetViews>
    <sheetView tabSelected="1" topLeftCell="A65" workbookViewId="0">
      <selection activeCell="E84" sqref="E84"/>
    </sheetView>
  </sheetViews>
  <sheetFormatPr defaultRowHeight="15" x14ac:dyDescent="0.25"/>
  <cols>
    <col min="1" max="1" width="18" bestFit="1" customWidth="1"/>
    <col min="2" max="2" width="14.28515625" bestFit="1" customWidth="1"/>
    <col min="3" max="3" width="12.7109375" customWidth="1"/>
    <col min="4" max="4" width="13.5703125" bestFit="1" customWidth="1"/>
    <col min="5" max="5" width="10" customWidth="1"/>
    <col min="7" max="7" width="16.85546875" customWidth="1"/>
  </cols>
  <sheetData>
    <row r="2" spans="1:4" x14ac:dyDescent="0.25">
      <c r="A2" s="3" t="s">
        <v>3</v>
      </c>
    </row>
    <row r="3" spans="1:4" ht="15.75" x14ac:dyDescent="0.25">
      <c r="B3" s="2" t="s">
        <v>0</v>
      </c>
    </row>
    <row r="4" spans="1:4" x14ac:dyDescent="0.25">
      <c r="B4" t="s">
        <v>1</v>
      </c>
    </row>
    <row r="5" spans="1:4" x14ac:dyDescent="0.25">
      <c r="B5" t="s">
        <v>2</v>
      </c>
    </row>
    <row r="7" spans="1:4" x14ac:dyDescent="0.25">
      <c r="A7" t="s">
        <v>4</v>
      </c>
      <c r="B7" s="4">
        <v>3</v>
      </c>
    </row>
    <row r="8" spans="1:4" x14ac:dyDescent="0.25">
      <c r="A8" t="s">
        <v>6</v>
      </c>
      <c r="B8" s="5">
        <v>0.1</v>
      </c>
    </row>
    <row r="9" spans="1:4" x14ac:dyDescent="0.25">
      <c r="A9" t="s">
        <v>7</v>
      </c>
      <c r="B9" s="5">
        <v>0.05</v>
      </c>
    </row>
    <row r="10" spans="1:4" x14ac:dyDescent="0.25">
      <c r="A10" t="s">
        <v>8</v>
      </c>
      <c r="B10" s="5">
        <v>0.15</v>
      </c>
    </row>
    <row r="11" spans="1:4" x14ac:dyDescent="0.25">
      <c r="B11" s="4"/>
    </row>
    <row r="12" spans="1:4" x14ac:dyDescent="0.25">
      <c r="B12" s="4"/>
      <c r="D12" t="s">
        <v>11</v>
      </c>
    </row>
    <row r="13" spans="1:4" x14ac:dyDescent="0.25">
      <c r="B13" s="4" t="s">
        <v>9</v>
      </c>
      <c r="C13">
        <f>B7*(1+B8)</f>
        <v>3.3000000000000003</v>
      </c>
      <c r="D13">
        <f>C13/(1+B10)</f>
        <v>2.8695652173913047</v>
      </c>
    </row>
    <row r="14" spans="1:4" x14ac:dyDescent="0.25">
      <c r="B14" s="4" t="s">
        <v>10</v>
      </c>
      <c r="C14">
        <f>C13*(1+B8)</f>
        <v>3.6300000000000008</v>
      </c>
      <c r="D14" s="7">
        <f>C14/(1+B10)</f>
        <v>3.1565217391304357</v>
      </c>
    </row>
    <row r="15" spans="1:4" x14ac:dyDescent="0.25">
      <c r="B15" s="4" t="s">
        <v>12</v>
      </c>
      <c r="D15">
        <f>(D14*(1+B9)/(B10-B9))/(1+B10)^2</f>
        <v>25.061231199145244</v>
      </c>
    </row>
    <row r="16" spans="1:4" x14ac:dyDescent="0.25">
      <c r="B16" s="4"/>
    </row>
    <row r="17" spans="1:4" x14ac:dyDescent="0.25">
      <c r="C17" s="3" t="s">
        <v>13</v>
      </c>
      <c r="D17" s="3">
        <f>SUM(D13:D15)</f>
        <v>31.087318155666985</v>
      </c>
    </row>
    <row r="18" spans="1:4" x14ac:dyDescent="0.25">
      <c r="B18" s="4"/>
    </row>
    <row r="19" spans="1:4" x14ac:dyDescent="0.25">
      <c r="B19" s="4"/>
    </row>
    <row r="21" spans="1:4" x14ac:dyDescent="0.25">
      <c r="A21" s="3" t="s">
        <v>14</v>
      </c>
    </row>
    <row r="22" spans="1:4" ht="15.75" x14ac:dyDescent="0.25">
      <c r="B22" s="8" t="s">
        <v>15</v>
      </c>
    </row>
    <row r="23" spans="1:4" ht="15.75" x14ac:dyDescent="0.25">
      <c r="B23" s="8" t="s">
        <v>16</v>
      </c>
    </row>
    <row r="24" spans="1:4" ht="15.75" x14ac:dyDescent="0.25">
      <c r="B24" s="9" t="s">
        <v>27</v>
      </c>
    </row>
    <row r="25" spans="1:4" ht="15.75" x14ac:dyDescent="0.25">
      <c r="B25" s="8" t="s">
        <v>28</v>
      </c>
    </row>
    <row r="26" spans="1:4" ht="15.75" x14ac:dyDescent="0.25">
      <c r="B26" s="8" t="s">
        <v>29</v>
      </c>
    </row>
    <row r="27" spans="1:4" ht="15.75" x14ac:dyDescent="0.25">
      <c r="B27" s="8" t="s">
        <v>38</v>
      </c>
    </row>
    <row r="28" spans="1:4" ht="15.75" x14ac:dyDescent="0.25">
      <c r="B28" s="8" t="s">
        <v>32</v>
      </c>
    </row>
    <row r="29" spans="1:4" ht="15.75" x14ac:dyDescent="0.25">
      <c r="B29" s="8"/>
    </row>
    <row r="30" spans="1:4" x14ac:dyDescent="0.25">
      <c r="A30" t="s">
        <v>17</v>
      </c>
      <c r="B30" s="6">
        <v>0.5</v>
      </c>
    </row>
    <row r="31" spans="1:4" x14ac:dyDescent="0.25">
      <c r="A31" t="s">
        <v>18</v>
      </c>
      <c r="B31" s="6">
        <v>0.5</v>
      </c>
    </row>
    <row r="32" spans="1:4" x14ac:dyDescent="0.25">
      <c r="A32" t="s">
        <v>19</v>
      </c>
      <c r="B32">
        <v>1000</v>
      </c>
    </row>
    <row r="33" spans="1:7" x14ac:dyDescent="0.25">
      <c r="A33" t="s">
        <v>20</v>
      </c>
      <c r="B33" s="6">
        <v>0.08</v>
      </c>
      <c r="C33" s="6">
        <v>0.04</v>
      </c>
    </row>
    <row r="34" spans="1:7" x14ac:dyDescent="0.25">
      <c r="A34" t="s">
        <v>21</v>
      </c>
      <c r="B34" t="s">
        <v>22</v>
      </c>
    </row>
    <row r="35" spans="1:7" x14ac:dyDescent="0.25">
      <c r="A35" t="s">
        <v>23</v>
      </c>
      <c r="B35" s="10">
        <v>10</v>
      </c>
      <c r="C35" t="s">
        <v>24</v>
      </c>
    </row>
    <row r="36" spans="1:7" x14ac:dyDescent="0.25">
      <c r="A36" t="s">
        <v>25</v>
      </c>
      <c r="B36">
        <v>875.37789999999995</v>
      </c>
    </row>
    <row r="37" spans="1:7" x14ac:dyDescent="0.25">
      <c r="A37" t="s">
        <v>26</v>
      </c>
      <c r="B37" s="6">
        <v>0.1</v>
      </c>
      <c r="C37" s="6">
        <v>0.05</v>
      </c>
    </row>
    <row r="38" spans="1:7" x14ac:dyDescent="0.25">
      <c r="A38" t="s">
        <v>30</v>
      </c>
      <c r="B38" s="6">
        <v>0.02</v>
      </c>
    </row>
    <row r="39" spans="1:7" x14ac:dyDescent="0.25">
      <c r="A39" t="s">
        <v>36</v>
      </c>
      <c r="B39">
        <v>1.1000000000000001</v>
      </c>
    </row>
    <row r="40" spans="1:7" x14ac:dyDescent="0.25">
      <c r="A40" t="s">
        <v>31</v>
      </c>
      <c r="B40" s="6">
        <v>0.06</v>
      </c>
    </row>
    <row r="41" spans="1:7" x14ac:dyDescent="0.25">
      <c r="A41" t="s">
        <v>5</v>
      </c>
      <c r="B41" s="6">
        <v>0.04</v>
      </c>
    </row>
    <row r="42" spans="1:7" x14ac:dyDescent="0.25">
      <c r="A42" t="s">
        <v>33</v>
      </c>
      <c r="B42" s="6">
        <v>0.35</v>
      </c>
    </row>
    <row r="43" spans="1:7" x14ac:dyDescent="0.25">
      <c r="A43" t="s">
        <v>4</v>
      </c>
      <c r="B43" s="13">
        <v>1.4</v>
      </c>
    </row>
    <row r="44" spans="1:7" x14ac:dyDescent="0.25">
      <c r="A44" t="s">
        <v>39</v>
      </c>
      <c r="B44" s="10">
        <v>24</v>
      </c>
    </row>
    <row r="45" spans="1:7" x14ac:dyDescent="0.25">
      <c r="B45" s="6"/>
    </row>
    <row r="47" spans="1:7" ht="15.75" x14ac:dyDescent="0.25">
      <c r="A47" s="1" t="s">
        <v>34</v>
      </c>
      <c r="G47" s="11">
        <f>B37*(1-B42)</f>
        <v>6.5000000000000002E-2</v>
      </c>
    </row>
    <row r="49" spans="1:12" ht="15.75" x14ac:dyDescent="0.25">
      <c r="A49" s="1" t="s">
        <v>35</v>
      </c>
      <c r="H49" s="12" t="s">
        <v>37</v>
      </c>
    </row>
    <row r="50" spans="1:12" x14ac:dyDescent="0.25">
      <c r="K50" s="11">
        <f>B38+B39*(B40)</f>
        <v>8.6000000000000007E-2</v>
      </c>
    </row>
    <row r="52" spans="1:12" ht="15.75" x14ac:dyDescent="0.25">
      <c r="A52" s="9" t="s">
        <v>40</v>
      </c>
      <c r="I52" s="3">
        <f>B43*(1+B41)</f>
        <v>1.456</v>
      </c>
    </row>
    <row r="58" spans="1:12" x14ac:dyDescent="0.25">
      <c r="J58" s="14">
        <f>(I52/B44)+B41</f>
        <v>0.10066666666666667</v>
      </c>
    </row>
    <row r="60" spans="1:12" ht="15.75" x14ac:dyDescent="0.25">
      <c r="A60" s="9" t="s">
        <v>41</v>
      </c>
    </row>
    <row r="62" spans="1:12" x14ac:dyDescent="0.25">
      <c r="L62" s="14">
        <f>(B30*B37)+(B31*K50)</f>
        <v>9.2999999999999999E-2</v>
      </c>
    </row>
    <row r="64" spans="1:12" x14ac:dyDescent="0.25">
      <c r="A64" s="3" t="s">
        <v>42</v>
      </c>
    </row>
    <row r="65" spans="1:7" x14ac:dyDescent="0.25">
      <c r="B65" t="s">
        <v>43</v>
      </c>
    </row>
    <row r="66" spans="1:7" x14ac:dyDescent="0.25">
      <c r="B66" t="s">
        <v>44</v>
      </c>
    </row>
    <row r="67" spans="1:7" x14ac:dyDescent="0.25">
      <c r="B67" t="s">
        <v>45</v>
      </c>
    </row>
    <row r="68" spans="1:7" ht="15.75" x14ac:dyDescent="0.25">
      <c r="B68" s="15"/>
    </row>
    <row r="69" spans="1:7" x14ac:dyDescent="0.25">
      <c r="A69" t="s">
        <v>46</v>
      </c>
    </row>
    <row r="70" spans="1:7" x14ac:dyDescent="0.25">
      <c r="G70" s="18">
        <f>-B73+B71/(B74-B72)</f>
        <v>50000000.000000015</v>
      </c>
    </row>
    <row r="71" spans="1:7" x14ac:dyDescent="0.25">
      <c r="A71" t="s">
        <v>47</v>
      </c>
      <c r="B71" s="16">
        <v>10000000</v>
      </c>
    </row>
    <row r="72" spans="1:7" x14ac:dyDescent="0.25">
      <c r="A72" t="s">
        <v>48</v>
      </c>
      <c r="B72" s="6">
        <v>0.05</v>
      </c>
      <c r="G72" s="3" t="s">
        <v>51</v>
      </c>
    </row>
    <row r="73" spans="1:7" x14ac:dyDescent="0.25">
      <c r="A73" t="s">
        <v>49</v>
      </c>
      <c r="B73" s="16">
        <v>50000000</v>
      </c>
      <c r="E73" s="17"/>
    </row>
    <row r="74" spans="1:7" x14ac:dyDescent="0.25">
      <c r="A74" t="s">
        <v>50</v>
      </c>
      <c r="B74" s="6">
        <v>0.15</v>
      </c>
    </row>
    <row r="76" spans="1:7" ht="15.75" x14ac:dyDescent="0.25">
      <c r="A76" s="15" t="s">
        <v>52</v>
      </c>
    </row>
    <row r="78" spans="1:7" x14ac:dyDescent="0.25">
      <c r="C78" s="3" t="s">
        <v>53</v>
      </c>
    </row>
    <row r="80" spans="1:7" x14ac:dyDescent="0.25">
      <c r="A80" s="19" t="s">
        <v>54</v>
      </c>
    </row>
    <row r="82" spans="3:5" x14ac:dyDescent="0.25">
      <c r="C82" s="3" t="s">
        <v>55</v>
      </c>
      <c r="D82" s="3"/>
      <c r="E82" s="3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University of Greenwich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Cesario Mateus</dc:creator>
  <cp:lastModifiedBy>Cesario Mateus</cp:lastModifiedBy>
  <dcterms:created xsi:type="dcterms:W3CDTF">2014-12-10T21:17:18Z</dcterms:created>
  <dcterms:modified xsi:type="dcterms:W3CDTF">2014-12-10T22:41:15Z</dcterms:modified>
</cp:coreProperties>
</file>